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75" windowWidth="19875" windowHeight="89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Rekapitulace!$G$28</definedName>
    <definedName name="Dodavka0">Položky!#REF!</definedName>
    <definedName name="HSV">Rekapitulace!$E$28</definedName>
    <definedName name="HSV0">Položky!#REF!</definedName>
    <definedName name="HZS">Rekapitulace!$I$28</definedName>
    <definedName name="HZS0">Položky!#REF!</definedName>
    <definedName name="JKSO">'Krycí list'!$G$2</definedName>
    <definedName name="MJ">'Krycí list'!$G$5</definedName>
    <definedName name="Mont">Rekapitulace!$H$28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Položky!$A$1:$G$324</definedName>
    <definedName name="_xlnm.Print_Area" localSheetId="1">Rekapitulace!$A$1:$I$42</definedName>
    <definedName name="PocetMJ">'Krycí list'!$G$6</definedName>
    <definedName name="Poznamka">'Krycí list'!$B$37</definedName>
    <definedName name="Projektant">'Krycí list'!$C$8</definedName>
    <definedName name="PSV">Rekapitulace!$F$28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Rekapitulace!$H$41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E323" i="3"/>
  <c r="BD323"/>
  <c r="BC323"/>
  <c r="BB323"/>
  <c r="G323"/>
  <c r="BA323" s="1"/>
  <c r="BE322"/>
  <c r="BD322"/>
  <c r="BC322"/>
  <c r="BB322"/>
  <c r="G322"/>
  <c r="BA322" s="1"/>
  <c r="BE321"/>
  <c r="BD321"/>
  <c r="BC321"/>
  <c r="BB321"/>
  <c r="G321"/>
  <c r="BA321" s="1"/>
  <c r="BE320"/>
  <c r="BD320"/>
  <c r="BC320"/>
  <c r="BB320"/>
  <c r="BA320"/>
  <c r="G320"/>
  <c r="BE319"/>
  <c r="BD319"/>
  <c r="BC319"/>
  <c r="BB319"/>
  <c r="G319"/>
  <c r="BA319" s="1"/>
  <c r="BE318"/>
  <c r="BE324" s="1"/>
  <c r="I27" i="2" s="1"/>
  <c r="BD318" i="3"/>
  <c r="BC318"/>
  <c r="BB318"/>
  <c r="BB324" s="1"/>
  <c r="F27" i="2" s="1"/>
  <c r="BA318" i="3"/>
  <c r="G318"/>
  <c r="B27" i="2"/>
  <c r="A27"/>
  <c r="BD324" i="3"/>
  <c r="H27" i="2" s="1"/>
  <c r="C324" i="3"/>
  <c r="BE315"/>
  <c r="BE316" s="1"/>
  <c r="I26" i="2" s="1"/>
  <c r="BC315" i="3"/>
  <c r="BB315"/>
  <c r="BA315"/>
  <c r="BA316" s="1"/>
  <c r="E26" i="2" s="1"/>
  <c r="G315" i="3"/>
  <c r="BD315" s="1"/>
  <c r="BD316" s="1"/>
  <c r="H26" i="2" s="1"/>
  <c r="B26"/>
  <c r="A26"/>
  <c r="BC316" i="3"/>
  <c r="G26" i="2" s="1"/>
  <c r="BB316" i="3"/>
  <c r="F26" i="2" s="1"/>
  <c r="C316" i="3"/>
  <c r="BE298"/>
  <c r="BE313" s="1"/>
  <c r="BD298"/>
  <c r="BC298"/>
  <c r="BB298"/>
  <c r="BA298"/>
  <c r="G298"/>
  <c r="BE278"/>
  <c r="BD278"/>
  <c r="BC278"/>
  <c r="BC313" s="1"/>
  <c r="G25" i="2" s="1"/>
  <c r="BA278" i="3"/>
  <c r="G278"/>
  <c r="BB278" s="1"/>
  <c r="I25" i="2"/>
  <c r="B25"/>
  <c r="A25"/>
  <c r="BD313" i="3"/>
  <c r="H25" i="2" s="1"/>
  <c r="G313" i="3"/>
  <c r="C313"/>
  <c r="BE273"/>
  <c r="BD273"/>
  <c r="BC273"/>
  <c r="BA273"/>
  <c r="G273"/>
  <c r="BB273" s="1"/>
  <c r="BE270"/>
  <c r="BE276" s="1"/>
  <c r="I24" i="2" s="1"/>
  <c r="BD270" i="3"/>
  <c r="BC270"/>
  <c r="BA270"/>
  <c r="BA276" s="1"/>
  <c r="E24" i="2" s="1"/>
  <c r="G270" i="3"/>
  <c r="G276" s="1"/>
  <c r="B24" i="2"/>
  <c r="A24"/>
  <c r="C276" i="3"/>
  <c r="BE267"/>
  <c r="BD267"/>
  <c r="BC267"/>
  <c r="BB267"/>
  <c r="BA267"/>
  <c r="G267"/>
  <c r="BE256"/>
  <c r="BD256"/>
  <c r="BC256"/>
  <c r="BA256"/>
  <c r="G256"/>
  <c r="BB256" s="1"/>
  <c r="BE248"/>
  <c r="BD248"/>
  <c r="BC248"/>
  <c r="BB248"/>
  <c r="BA248"/>
  <c r="BA268" s="1"/>
  <c r="G248"/>
  <c r="BE240"/>
  <c r="BD240"/>
  <c r="BC240"/>
  <c r="BA240"/>
  <c r="G240"/>
  <c r="BB240" s="1"/>
  <c r="E23" i="2"/>
  <c r="B23"/>
  <c r="A23"/>
  <c r="BD268" i="3"/>
  <c r="H23" i="2" s="1"/>
  <c r="C268" i="3"/>
  <c r="BE237"/>
  <c r="BD237"/>
  <c r="BC237"/>
  <c r="BA237"/>
  <c r="G237"/>
  <c r="BB237" s="1"/>
  <c r="BE228"/>
  <c r="BD228"/>
  <c r="BC228"/>
  <c r="BA228"/>
  <c r="G228"/>
  <c r="BB228" s="1"/>
  <c r="BE222"/>
  <c r="BD222"/>
  <c r="BC222"/>
  <c r="BA222"/>
  <c r="G222"/>
  <c r="BE216"/>
  <c r="BD216"/>
  <c r="BC216"/>
  <c r="BA216"/>
  <c r="G216"/>
  <c r="BB216" s="1"/>
  <c r="B22" i="2"/>
  <c r="A22"/>
  <c r="C238" i="3"/>
  <c r="BE213"/>
  <c r="BE214" s="1"/>
  <c r="I21" i="2" s="1"/>
  <c r="BD213" i="3"/>
  <c r="BD214" s="1"/>
  <c r="H21" i="2" s="1"/>
  <c r="BC213" i="3"/>
  <c r="BA213"/>
  <c r="BA214" s="1"/>
  <c r="G213"/>
  <c r="BB213" s="1"/>
  <c r="BE211"/>
  <c r="BD211"/>
  <c r="BC211"/>
  <c r="BC214" s="1"/>
  <c r="G21" i="2" s="1"/>
  <c r="BA211" i="3"/>
  <c r="G211"/>
  <c r="BB211" s="1"/>
  <c r="E21" i="2"/>
  <c r="B21"/>
  <c r="A21"/>
  <c r="G214" i="3"/>
  <c r="C214"/>
  <c r="BE208"/>
  <c r="BD208"/>
  <c r="BC208"/>
  <c r="BA208"/>
  <c r="G208"/>
  <c r="BB208" s="1"/>
  <c r="BE206"/>
  <c r="BD206"/>
  <c r="BC206"/>
  <c r="BA206"/>
  <c r="G206"/>
  <c r="BB206" s="1"/>
  <c r="BE204"/>
  <c r="BD204"/>
  <c r="BC204"/>
  <c r="BA204"/>
  <c r="G204"/>
  <c r="BB204" s="1"/>
  <c r="BE202"/>
  <c r="BD202"/>
  <c r="BC202"/>
  <c r="BB202"/>
  <c r="BA202"/>
  <c r="G202"/>
  <c r="BE200"/>
  <c r="BD200"/>
  <c r="BD209" s="1"/>
  <c r="H20" i="2" s="1"/>
  <c r="BC200" i="3"/>
  <c r="BA200"/>
  <c r="G200"/>
  <c r="G209" s="1"/>
  <c r="BE198"/>
  <c r="BE209" s="1"/>
  <c r="I20" i="2" s="1"/>
  <c r="BD198" i="3"/>
  <c r="BC198"/>
  <c r="BB198"/>
  <c r="BA198"/>
  <c r="BA209" s="1"/>
  <c r="E20" i="2" s="1"/>
  <c r="G198" i="3"/>
  <c r="B20" i="2"/>
  <c r="A20"/>
  <c r="C209" i="3"/>
  <c r="BE195"/>
  <c r="BD195"/>
  <c r="BC195"/>
  <c r="BB195"/>
  <c r="BA195"/>
  <c r="G195"/>
  <c r="BE194"/>
  <c r="BD194"/>
  <c r="BC194"/>
  <c r="BA194"/>
  <c r="G194"/>
  <c r="BB194" s="1"/>
  <c r="BE193"/>
  <c r="BD193"/>
  <c r="BC193"/>
  <c r="BB193"/>
  <c r="BA193"/>
  <c r="G193"/>
  <c r="BE192"/>
  <c r="BD192"/>
  <c r="BC192"/>
  <c r="BA192"/>
  <c r="G192"/>
  <c r="BB192" s="1"/>
  <c r="BE191"/>
  <c r="BD191"/>
  <c r="BC191"/>
  <c r="BA191"/>
  <c r="G191"/>
  <c r="BB191" s="1"/>
  <c r="BE190"/>
  <c r="BD190"/>
  <c r="BC190"/>
  <c r="BA190"/>
  <c r="G190"/>
  <c r="BB190" s="1"/>
  <c r="BE189"/>
  <c r="BD189"/>
  <c r="BC189"/>
  <c r="BA189"/>
  <c r="G189"/>
  <c r="BB189" s="1"/>
  <c r="BE188"/>
  <c r="BD188"/>
  <c r="BC188"/>
  <c r="BA188"/>
  <c r="G188"/>
  <c r="BB188" s="1"/>
  <c r="BE187"/>
  <c r="BD187"/>
  <c r="BC187"/>
  <c r="BB187"/>
  <c r="BA187"/>
  <c r="G187"/>
  <c r="BE186"/>
  <c r="BD186"/>
  <c r="BD196" s="1"/>
  <c r="H19" i="2" s="1"/>
  <c r="BC186" i="3"/>
  <c r="BA186"/>
  <c r="G186"/>
  <c r="BB186" s="1"/>
  <c r="B19" i="2"/>
  <c r="A19"/>
  <c r="G196" i="3"/>
  <c r="C196"/>
  <c r="BE183"/>
  <c r="BD183"/>
  <c r="BC183"/>
  <c r="BA183"/>
  <c r="G183"/>
  <c r="BB183" s="1"/>
  <c r="BE181"/>
  <c r="BD181"/>
  <c r="BC181"/>
  <c r="BA181"/>
  <c r="G181"/>
  <c r="BB181" s="1"/>
  <c r="BE179"/>
  <c r="BD179"/>
  <c r="BC179"/>
  <c r="BA179"/>
  <c r="G179"/>
  <c r="BB179" s="1"/>
  <c r="BE177"/>
  <c r="BD177"/>
  <c r="BC177"/>
  <c r="BB177"/>
  <c r="BA177"/>
  <c r="G177"/>
  <c r="BE175"/>
  <c r="BD175"/>
  <c r="BC175"/>
  <c r="BA175"/>
  <c r="G175"/>
  <c r="BB175" s="1"/>
  <c r="BE172"/>
  <c r="BE184" s="1"/>
  <c r="I18" i="2" s="1"/>
  <c r="BD172" i="3"/>
  <c r="BC172"/>
  <c r="BB172"/>
  <c r="BA172"/>
  <c r="BA184" s="1"/>
  <c r="E18" i="2" s="1"/>
  <c r="G172" i="3"/>
  <c r="BE170"/>
  <c r="BD170"/>
  <c r="BD184" s="1"/>
  <c r="H18" i="2" s="1"/>
  <c r="BC170" i="3"/>
  <c r="BC184" s="1"/>
  <c r="G18" i="2" s="1"/>
  <c r="BA170" i="3"/>
  <c r="G170"/>
  <c r="BB170" s="1"/>
  <c r="B18" i="2"/>
  <c r="A18"/>
  <c r="G184" i="3"/>
  <c r="C184"/>
  <c r="BE167"/>
  <c r="BD167"/>
  <c r="BC167"/>
  <c r="BA167"/>
  <c r="G167"/>
  <c r="BB167" s="1"/>
  <c r="BE165"/>
  <c r="BD165"/>
  <c r="BC165"/>
  <c r="BA165"/>
  <c r="G165"/>
  <c r="BB165" s="1"/>
  <c r="BE163"/>
  <c r="BD163"/>
  <c r="BC163"/>
  <c r="BA163"/>
  <c r="G163"/>
  <c r="BB163" s="1"/>
  <c r="BE161"/>
  <c r="BD161"/>
  <c r="BC161"/>
  <c r="BB161"/>
  <c r="BA161"/>
  <c r="G161"/>
  <c r="BE158"/>
  <c r="BD158"/>
  <c r="BC158"/>
  <c r="BA158"/>
  <c r="G158"/>
  <c r="BB158" s="1"/>
  <c r="BE155"/>
  <c r="BD155"/>
  <c r="BC155"/>
  <c r="BB155"/>
  <c r="BA155"/>
  <c r="G155"/>
  <c r="BE152"/>
  <c r="BD152"/>
  <c r="BD168" s="1"/>
  <c r="H17" i="2" s="1"/>
  <c r="BC152" i="3"/>
  <c r="BA152"/>
  <c r="G152"/>
  <c r="BB152" s="1"/>
  <c r="B17" i="2"/>
  <c r="A17"/>
  <c r="C168" i="3"/>
  <c r="BE149"/>
  <c r="BD149"/>
  <c r="BC149"/>
  <c r="BA149"/>
  <c r="G149"/>
  <c r="G150" s="1"/>
  <c r="BE148"/>
  <c r="BD148"/>
  <c r="BC148"/>
  <c r="BB148"/>
  <c r="BA148"/>
  <c r="G148"/>
  <c r="B16" i="2"/>
  <c r="A16"/>
  <c r="C150" i="3"/>
  <c r="BE145"/>
  <c r="BD145"/>
  <c r="BC145"/>
  <c r="BA145"/>
  <c r="G145"/>
  <c r="BB145" s="1"/>
  <c r="BE143"/>
  <c r="BD143"/>
  <c r="BC143"/>
  <c r="BA143"/>
  <c r="G143"/>
  <c r="BB143" s="1"/>
  <c r="BE141"/>
  <c r="BD141"/>
  <c r="BC141"/>
  <c r="BA141"/>
  <c r="G141"/>
  <c r="BB141" s="1"/>
  <c r="BE134"/>
  <c r="BD134"/>
  <c r="BC134"/>
  <c r="BA134"/>
  <c r="G134"/>
  <c r="BB134" s="1"/>
  <c r="B15" i="2"/>
  <c r="A15"/>
  <c r="BD146" i="3"/>
  <c r="H15" i="2" s="1"/>
  <c r="C146" i="3"/>
  <c r="BE131"/>
  <c r="BD131"/>
  <c r="BD132" s="1"/>
  <c r="H14" i="2" s="1"/>
  <c r="BC131" i="3"/>
  <c r="BC132" s="1"/>
  <c r="G14" i="2" s="1"/>
  <c r="BB131" i="3"/>
  <c r="G131"/>
  <c r="BA131" s="1"/>
  <c r="BA132" s="1"/>
  <c r="E14" i="2" s="1"/>
  <c r="B14"/>
  <c r="A14"/>
  <c r="BE132" i="3"/>
  <c r="I14" i="2" s="1"/>
  <c r="BB132" i="3"/>
  <c r="F14" i="2" s="1"/>
  <c r="G132" i="3"/>
  <c r="C132"/>
  <c r="BE122"/>
  <c r="BD122"/>
  <c r="BC122"/>
  <c r="BB122"/>
  <c r="G122"/>
  <c r="BA122" s="1"/>
  <c r="BE114"/>
  <c r="BD114"/>
  <c r="BC114"/>
  <c r="BB114"/>
  <c r="G114"/>
  <c r="BA114" s="1"/>
  <c r="BE111"/>
  <c r="BD111"/>
  <c r="BC111"/>
  <c r="BB111"/>
  <c r="G111"/>
  <c r="BA111" s="1"/>
  <c r="B13" i="2"/>
  <c r="A13"/>
  <c r="BD129" i="3"/>
  <c r="H13" i="2" s="1"/>
  <c r="G129" i="3"/>
  <c r="C129"/>
  <c r="BE107"/>
  <c r="BD107"/>
  <c r="BC107"/>
  <c r="BB107"/>
  <c r="G107"/>
  <c r="BA107" s="1"/>
  <c r="BE105"/>
  <c r="BD105"/>
  <c r="BD109" s="1"/>
  <c r="H12" i="2" s="1"/>
  <c r="BC105" i="3"/>
  <c r="BB105"/>
  <c r="G105"/>
  <c r="BA105" s="1"/>
  <c r="BE103"/>
  <c r="BD103"/>
  <c r="BC103"/>
  <c r="BB103"/>
  <c r="G103"/>
  <c r="BA103" s="1"/>
  <c r="BE94"/>
  <c r="BD94"/>
  <c r="BC94"/>
  <c r="BB94"/>
  <c r="BA94"/>
  <c r="G94"/>
  <c r="BE85"/>
  <c r="BD85"/>
  <c r="BC85"/>
  <c r="BB85"/>
  <c r="G85"/>
  <c r="BA85" s="1"/>
  <c r="B12" i="2"/>
  <c r="A12"/>
  <c r="G109" i="3"/>
  <c r="C109"/>
  <c r="BE78"/>
  <c r="BD78"/>
  <c r="BC78"/>
  <c r="BC83" s="1"/>
  <c r="G11" i="2" s="1"/>
  <c r="BB78" i="3"/>
  <c r="G78"/>
  <c r="BA78" s="1"/>
  <c r="BA83" s="1"/>
  <c r="E11" i="2" s="1"/>
  <c r="F11"/>
  <c r="B11"/>
  <c r="A11"/>
  <c r="BE83" i="3"/>
  <c r="I11" i="2" s="1"/>
  <c r="BD83" i="3"/>
  <c r="H11" i="2" s="1"/>
  <c r="BB83" i="3"/>
  <c r="G83"/>
  <c r="C83"/>
  <c r="BE73"/>
  <c r="BD73"/>
  <c r="BC73"/>
  <c r="BB73"/>
  <c r="G73"/>
  <c r="BA73" s="1"/>
  <c r="BE70"/>
  <c r="BD70"/>
  <c r="BC70"/>
  <c r="BB70"/>
  <c r="G70"/>
  <c r="BA70" s="1"/>
  <c r="BE68"/>
  <c r="BD68"/>
  <c r="BC68"/>
  <c r="BC76" s="1"/>
  <c r="G10" i="2" s="1"/>
  <c r="BB68" i="3"/>
  <c r="G68"/>
  <c r="BA68" s="1"/>
  <c r="B10" i="2"/>
  <c r="A10"/>
  <c r="BE76" i="3"/>
  <c r="I10" i="2" s="1"/>
  <c r="BD76" i="3"/>
  <c r="H10" i="2" s="1"/>
  <c r="BB76" i="3"/>
  <c r="F10" i="2" s="1"/>
  <c r="G76" i="3"/>
  <c r="C76"/>
  <c r="BE57"/>
  <c r="BD57"/>
  <c r="BC57"/>
  <c r="BC66" s="1"/>
  <c r="G9" i="2" s="1"/>
  <c r="BB57" i="3"/>
  <c r="BA57"/>
  <c r="BA66" s="1"/>
  <c r="E9" i="2" s="1"/>
  <c r="G57" i="3"/>
  <c r="I9" i="2"/>
  <c r="B9"/>
  <c r="A9"/>
  <c r="BE66" i="3"/>
  <c r="BD66"/>
  <c r="H9" i="2" s="1"/>
  <c r="BB66" i="3"/>
  <c r="F9" i="2" s="1"/>
  <c r="G66" i="3"/>
  <c r="C66"/>
  <c r="BE46"/>
  <c r="BD46"/>
  <c r="BC46"/>
  <c r="BB46"/>
  <c r="G46"/>
  <c r="BA46" s="1"/>
  <c r="BE38"/>
  <c r="BD38"/>
  <c r="BC38"/>
  <c r="BB38"/>
  <c r="BA38"/>
  <c r="G38"/>
  <c r="BE31"/>
  <c r="BD31"/>
  <c r="BC31"/>
  <c r="BB31"/>
  <c r="G31"/>
  <c r="BA31" s="1"/>
  <c r="BE26"/>
  <c r="BD26"/>
  <c r="BC26"/>
  <c r="BC55" s="1"/>
  <c r="G8" i="2" s="1"/>
  <c r="BB26" i="3"/>
  <c r="BA26"/>
  <c r="G26"/>
  <c r="B8" i="2"/>
  <c r="A8"/>
  <c r="BD55" i="3"/>
  <c r="H8" i="2" s="1"/>
  <c r="BB55" i="3"/>
  <c r="F8" i="2" s="1"/>
  <c r="G55" i="3"/>
  <c r="C55"/>
  <c r="BE21"/>
  <c r="BD21"/>
  <c r="BC21"/>
  <c r="BB21"/>
  <c r="BA21"/>
  <c r="G21"/>
  <c r="BE19"/>
  <c r="BD19"/>
  <c r="BC19"/>
  <c r="BB19"/>
  <c r="G19"/>
  <c r="BA19" s="1"/>
  <c r="BE15"/>
  <c r="BD15"/>
  <c r="BC15"/>
  <c r="BB15"/>
  <c r="G15"/>
  <c r="BA15" s="1"/>
  <c r="BE11"/>
  <c r="BD11"/>
  <c r="BD24" s="1"/>
  <c r="H7" i="2" s="1"/>
  <c r="BC11" i="3"/>
  <c r="BB11"/>
  <c r="G11"/>
  <c r="BE8"/>
  <c r="BE24" s="1"/>
  <c r="I7" i="2" s="1"/>
  <c r="BD8" i="3"/>
  <c r="BC8"/>
  <c r="BB8"/>
  <c r="BB24" s="1"/>
  <c r="F7" i="2" s="1"/>
  <c r="BA8" i="3"/>
  <c r="G8"/>
  <c r="B7" i="2"/>
  <c r="A7"/>
  <c r="BC24" i="3"/>
  <c r="G7" i="2" s="1"/>
  <c r="C24" i="3"/>
  <c r="E4"/>
  <c r="C4"/>
  <c r="F3"/>
  <c r="C3"/>
  <c r="C2" i="2"/>
  <c r="C1"/>
  <c r="C33" i="1"/>
  <c r="F33" s="1"/>
  <c r="C31"/>
  <c r="C9"/>
  <c r="G7"/>
  <c r="D2"/>
  <c r="C2"/>
  <c r="BA76" i="3" l="1"/>
  <c r="E10" i="2" s="1"/>
  <c r="BA109" i="3"/>
  <c r="E12" i="2" s="1"/>
  <c r="BB146" i="3"/>
  <c r="F15" i="2" s="1"/>
  <c r="G268" i="3"/>
  <c r="BC268"/>
  <c r="G23" i="2" s="1"/>
  <c r="BE268" i="3"/>
  <c r="I23" i="2" s="1"/>
  <c r="BD276" i="3"/>
  <c r="H24" i="2" s="1"/>
  <c r="BC276" i="3"/>
  <c r="G24" i="2" s="1"/>
  <c r="BA313" i="3"/>
  <c r="E25" i="2" s="1"/>
  <c r="G24" i="3"/>
  <c r="BB109"/>
  <c r="F12" i="2" s="1"/>
  <c r="BB129" i="3"/>
  <c r="F13" i="2" s="1"/>
  <c r="G146" i="3"/>
  <c r="BA150"/>
  <c r="E16" i="2" s="1"/>
  <c r="BE150" i="3"/>
  <c r="I16" i="2" s="1"/>
  <c r="BD150" i="3"/>
  <c r="H16" i="2" s="1"/>
  <c r="BB214" i="3"/>
  <c r="F21" i="2" s="1"/>
  <c r="G238" i="3"/>
  <c r="BE109"/>
  <c r="I12" i="2" s="1"/>
  <c r="BC129" i="3"/>
  <c r="G13" i="2" s="1"/>
  <c r="BE129" i="3"/>
  <c r="I13" i="2" s="1"/>
  <c r="BC146" i="3"/>
  <c r="G15" i="2" s="1"/>
  <c r="BA146" i="3"/>
  <c r="E15" i="2" s="1"/>
  <c r="BE146" i="3"/>
  <c r="I15" i="2" s="1"/>
  <c r="BC150" i="3"/>
  <c r="G16" i="2" s="1"/>
  <c r="G168" i="3"/>
  <c r="BA238"/>
  <c r="E22" i="2" s="1"/>
  <c r="BE238" i="3"/>
  <c r="I22" i="2" s="1"/>
  <c r="BD238" i="3"/>
  <c r="H22" i="2" s="1"/>
  <c r="BB268" i="3"/>
  <c r="F23" i="2" s="1"/>
  <c r="BB270" i="3"/>
  <c r="BB276" s="1"/>
  <c r="F24" i="2" s="1"/>
  <c r="BB313" i="3"/>
  <c r="F25" i="2" s="1"/>
  <c r="G316" i="3"/>
  <c r="G324"/>
  <c r="BA11"/>
  <c r="BA24" s="1"/>
  <c r="E7" i="2" s="1"/>
  <c r="BC168" i="3"/>
  <c r="G17" i="2" s="1"/>
  <c r="BA168" i="3"/>
  <c r="E17" i="2" s="1"/>
  <c r="BE168" i="3"/>
  <c r="I17" i="2" s="1"/>
  <c r="BB196" i="3"/>
  <c r="F19" i="2" s="1"/>
  <c r="BC209" i="3"/>
  <c r="G20" i="2" s="1"/>
  <c r="BC238" i="3"/>
  <c r="G22" i="2" s="1"/>
  <c r="BA324" i="3"/>
  <c r="E27" i="2" s="1"/>
  <c r="BB168" i="3"/>
  <c r="F17" i="2" s="1"/>
  <c r="BC196" i="3"/>
  <c r="G19" i="2" s="1"/>
  <c r="BA196" i="3"/>
  <c r="E19" i="2" s="1"/>
  <c r="BE196" i="3"/>
  <c r="I19" i="2" s="1"/>
  <c r="BA55" i="3"/>
  <c r="E8" i="2" s="1"/>
  <c r="BE55" i="3"/>
  <c r="I8" i="2" s="1"/>
  <c r="BC109" i="3"/>
  <c r="G12" i="2" s="1"/>
  <c r="BA129" i="3"/>
  <c r="E13" i="2" s="1"/>
  <c r="BB184" i="3"/>
  <c r="F18" i="2" s="1"/>
  <c r="BC324" i="3"/>
  <c r="G27" i="2" s="1"/>
  <c r="BB149" i="3"/>
  <c r="BB150" s="1"/>
  <c r="F16" i="2" s="1"/>
  <c r="BB200" i="3"/>
  <c r="BB209" s="1"/>
  <c r="F20" i="2" s="1"/>
  <c r="BB222" i="3"/>
  <c r="BB238" s="1"/>
  <c r="F22" i="2" s="1"/>
  <c r="F28" l="1"/>
  <c r="C16" i="1" s="1"/>
  <c r="G28" i="2"/>
  <c r="C18" i="1" s="1"/>
  <c r="H28" i="2"/>
  <c r="C17" i="1" s="1"/>
  <c r="I28" i="2"/>
  <c r="C21" i="1" s="1"/>
  <c r="E28" i="2"/>
  <c r="G40" l="1"/>
  <c r="I40" s="1"/>
  <c r="G38"/>
  <c r="I38" s="1"/>
  <c r="G20" i="1" s="1"/>
  <c r="G36" i="2"/>
  <c r="I36" s="1"/>
  <c r="G18" i="1" s="1"/>
  <c r="G34" i="2"/>
  <c r="I34" s="1"/>
  <c r="G16" i="1" s="1"/>
  <c r="G39" i="2"/>
  <c r="I39" s="1"/>
  <c r="G21" i="1" s="1"/>
  <c r="G37" i="2"/>
  <c r="I37" s="1"/>
  <c r="G19" i="1" s="1"/>
  <c r="G35" i="2"/>
  <c r="I35" s="1"/>
  <c r="G17" i="1" s="1"/>
  <c r="G33" i="2"/>
  <c r="I33" s="1"/>
  <c r="C15" i="1"/>
  <c r="C19" s="1"/>
  <c r="C22" s="1"/>
  <c r="H41" i="2" l="1"/>
  <c r="G23" i="1" s="1"/>
  <c r="G15"/>
  <c r="G22" l="1"/>
  <c r="C23"/>
  <c r="F30" s="1"/>
  <c r="F31" l="1"/>
  <c r="F34" s="1"/>
</calcChain>
</file>

<file path=xl/sharedStrings.xml><?xml version="1.0" encoding="utf-8"?>
<sst xmlns="http://schemas.openxmlformats.org/spreadsheetml/2006/main" count="808" uniqueCount="374">
  <si>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</si>
  <si>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</si>
  <si>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</si>
  <si>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</si>
  <si>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</si>
  <si>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</si>
  <si>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</si>
  <si>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</si>
  <si>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</si>
  <si>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</si>
  <si>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</si>
  <si>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</si>
  <si>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</si>
  <si>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</si>
  <si>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</si>
  <si>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</si>
  <si>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</si>
  <si>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</si>
  <si>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</si>
  <si>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</si>
  <si>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</si>
  <si>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</si>
  <si>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</si>
  <si>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</si>
  <si>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</si>
  <si>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</si>
  <si>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</si>
  <si>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</si>
  <si>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</si>
  <si>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</si>
  <si>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</si>
  <si>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</si>
  <si>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</si>
  <si>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</si>
  <si>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</si>
  <si>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</si>
  <si>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</si>
  <si>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</si>
  <si>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</si>
  <si>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</si>
  <si>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</si>
  <si>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</si>
  <si>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</si>
  <si>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</si>
  <si>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</si>
  <si>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</si>
  <si>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</si>
  <si>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</si>
  <si>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</si>
  <si>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</si>
  <si>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</si>
  <si>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</si>
  <si>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</si>
  <si>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</si>
  <si>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</si>
  <si>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</si>
  <si>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</si>
  <si>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</si>
  <si>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</si>
  <si>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</si>
  <si>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</si>
  <si>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</si>
  <si>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</si>
  <si>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</si>
  <si>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</si>
  <si>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</si>
  <si>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</si>
  <si>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</si>
  <si>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</si>
  <si>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</si>
  <si>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</si>
  <si>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</si>
  <si>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</si>
  <si>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</si>
  <si>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</si>
  <si>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</si>
  <si>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</si>
  <si>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Ro16-01</t>
  </si>
  <si>
    <t>Muzeum pevnost Hanička</t>
  </si>
  <si>
    <t>Rekonstrukce sociálního zařízení</t>
  </si>
  <si>
    <t>Ro1601/2</t>
  </si>
  <si>
    <t>Rekonstr.WC ženy a předsíně I.NP CU 2016</t>
  </si>
  <si>
    <t>3</t>
  </si>
  <si>
    <t>Svislé a kompletní konstrukce</t>
  </si>
  <si>
    <t>317168130R00</t>
  </si>
  <si>
    <t xml:space="preserve">Překlad POROTHERM 7 vysoký 70x235x1000 mm </t>
  </si>
  <si>
    <t>kus</t>
  </si>
  <si>
    <t>nade dveře:</t>
  </si>
  <si>
    <t>4</t>
  </si>
  <si>
    <t>340239211R00</t>
  </si>
  <si>
    <t xml:space="preserve">Zazdívka otvorů pl.4 m2,cihlami tl.zdi do 10 cm </t>
  </si>
  <si>
    <t>m2</t>
  </si>
  <si>
    <t>dozdívky při výměně zárubní:</t>
  </si>
  <si>
    <t>1,0*2,1*2</t>
  </si>
  <si>
    <t>-0,7*2,0*2</t>
  </si>
  <si>
    <t>342248109R00</t>
  </si>
  <si>
    <t xml:space="preserve">Příčky POROTHERM 8 P+D na MVC 5, tl. 80 mm </t>
  </si>
  <si>
    <t>1,78*2,96</t>
  </si>
  <si>
    <t>1,35*2,96</t>
  </si>
  <si>
    <t>342948111R00</t>
  </si>
  <si>
    <t xml:space="preserve">Ukotvení příček k cihel.konstr. kotvami na hmožd. </t>
  </si>
  <si>
    <t>m</t>
  </si>
  <si>
    <t>2,96*3</t>
  </si>
  <si>
    <t>346244315R00</t>
  </si>
  <si>
    <t xml:space="preserve">Obezdívky z desek Ytong tl. 150 mm </t>
  </si>
  <si>
    <t>obezdívka kombifixů:</t>
  </si>
  <si>
    <t>0,84*1,25*2</t>
  </si>
  <si>
    <t>61</t>
  </si>
  <si>
    <t>Upravy povrchů vnitřní</t>
  </si>
  <si>
    <t>611421231R00</t>
  </si>
  <si>
    <t xml:space="preserve">Oprava váp.omítek stropů do 10% plochy - štukových </t>
  </si>
  <si>
    <t>0,84*1,35*2</t>
  </si>
  <si>
    <t>1,03*1,78</t>
  </si>
  <si>
    <t>3,35*2,12</t>
  </si>
  <si>
    <t>0,5*0,91</t>
  </si>
  <si>
    <t>612421331R00</t>
  </si>
  <si>
    <t xml:space="preserve">Oprava vápen.omítek stěn do 30 % pl. - štukových </t>
  </si>
  <si>
    <t>stáv. zdivo nad obklady:</t>
  </si>
  <si>
    <t>(3,35+0,5+2,12)*2*(2,96-1,6)</t>
  </si>
  <si>
    <t>-0,7*0,4*3</t>
  </si>
  <si>
    <t>(1,03*2+1,78)*(2,96-1,6)</t>
  </si>
  <si>
    <t>-0,7*0,4</t>
  </si>
  <si>
    <t>(1,35*2+0,84*2)*(2,96-2,0)</t>
  </si>
  <si>
    <t>612421626R00</t>
  </si>
  <si>
    <t xml:space="preserve">Omítka vnitřní zdiva, MVC, hladká </t>
  </si>
  <si>
    <t>plocha pod obklady:</t>
  </si>
  <si>
    <t>(3,35+0,5+2,12)*2*1,6</t>
  </si>
  <si>
    <t>-0,7*1,6*3</t>
  </si>
  <si>
    <t>(1,03+1,78)*2*1,6</t>
  </si>
  <si>
    <t>(0,84+1,35)*2*2,0*2</t>
  </si>
  <si>
    <t>612421637R00</t>
  </si>
  <si>
    <t xml:space="preserve">Omítka vnitřní zdiva, MVC, štuková </t>
  </si>
  <si>
    <t>plocha nových omítek při výměně vstupních dveří:</t>
  </si>
  <si>
    <t>1,3*2,5</t>
  </si>
  <si>
    <t>-0,7*2,0</t>
  </si>
  <si>
    <t>plocha nových omítek na nových příčkách nad obklady:</t>
  </si>
  <si>
    <t>1,78*(2,96-1,6)</t>
  </si>
  <si>
    <t>-0,7*(2,02-1,6)*2</t>
  </si>
  <si>
    <t>(0,84+1,35*2)*2*(2,96-1,6)</t>
  </si>
  <si>
    <t>63</t>
  </si>
  <si>
    <t>Podlahy a podlahové konstrukce</t>
  </si>
  <si>
    <t>631312611R00</t>
  </si>
  <si>
    <t xml:space="preserve">Mazanina betonová tl. 5 - 8 cm C 16/20 </t>
  </si>
  <si>
    <t>m3</t>
  </si>
  <si>
    <t>nový podlahový beton:</t>
  </si>
  <si>
    <t>WC kabiny:</t>
  </si>
  <si>
    <t>1,45*1,78*0,07</t>
  </si>
  <si>
    <t>předsíňka WC ženy:</t>
  </si>
  <si>
    <t>1,03*1,78*0,07</t>
  </si>
  <si>
    <t>předsíň s umývadly:</t>
  </si>
  <si>
    <t>2,12*3,35*0,07</t>
  </si>
  <si>
    <t>0,5*0,91*0,07</t>
  </si>
  <si>
    <t>64</t>
  </si>
  <si>
    <t>Výplně otvorů</t>
  </si>
  <si>
    <t>642942111RT3</t>
  </si>
  <si>
    <t>Osazení zárubní dveřních ocelových, pl. do 2,5 m2 včetně dodávky zárubně  70 x 197 x 11 cm</t>
  </si>
  <si>
    <t>644941111U00</t>
  </si>
  <si>
    <t xml:space="preserve">Osazení ventilační mřížka -15x15cm </t>
  </si>
  <si>
    <t>do VZT potrubí:</t>
  </si>
  <si>
    <t>2</t>
  </si>
  <si>
    <t>R 28350292</t>
  </si>
  <si>
    <t xml:space="preserve">Mřížka větrací PVC kulatá 100-150mm se síťkou </t>
  </si>
  <si>
    <t>do potrubí VZT:</t>
  </si>
  <si>
    <t>94</t>
  </si>
  <si>
    <t>Lešení a stavební výtahy</t>
  </si>
  <si>
    <t>941955001R00</t>
  </si>
  <si>
    <t xml:space="preserve">Lešení lehké pomocné, výška podlahy do 1,2 m </t>
  </si>
  <si>
    <t>2,12*3,35</t>
  </si>
  <si>
    <t>1,2*0,84*2</t>
  </si>
  <si>
    <t>2,0*1,5</t>
  </si>
  <si>
    <t>96</t>
  </si>
  <si>
    <t>Bourání konstrukcí</t>
  </si>
  <si>
    <t>965042241RT1</t>
  </si>
  <si>
    <t>Bourání mazanin betonových tl. nad 10 cm, nad 4 m2 ručně tl. mazaniny 10 - 15 cm</t>
  </si>
  <si>
    <t>965081713R00</t>
  </si>
  <si>
    <t xml:space="preserve">Bourání dlaždic keramických tl. 1 cm, nad 1 m2 </t>
  </si>
  <si>
    <t>1,45*1,78</t>
  </si>
  <si>
    <t>968061125R00</t>
  </si>
  <si>
    <t xml:space="preserve">Vyvěšení dřevěných dveřních křídel pl. do 2 m2 </t>
  </si>
  <si>
    <t>968071125R00</t>
  </si>
  <si>
    <t xml:space="preserve">Vyvěšení, zavěšení kovových křídel dveří pl. 2 m2 </t>
  </si>
  <si>
    <t>968072455R00</t>
  </si>
  <si>
    <t xml:space="preserve">Vybourání kovových dveřních zárubní pl. do 2 m2 </t>
  </si>
  <si>
    <t>0,7*2,02*2</t>
  </si>
  <si>
    <t>97</t>
  </si>
  <si>
    <t>Prorážení otvorů</t>
  </si>
  <si>
    <t>973031842R00</t>
  </si>
  <si>
    <t xml:space="preserve">Vysekání kapes pro zavázání příček tl. 10 cm, MC </t>
  </si>
  <si>
    <t>při výměně dveří:</t>
  </si>
  <si>
    <t>2,02*2*2</t>
  </si>
  <si>
    <t>978021191R00</t>
  </si>
  <si>
    <t xml:space="preserve">Otlučení cementových omítek vnitřních stěn do 100% </t>
  </si>
  <si>
    <t>978059531R00</t>
  </si>
  <si>
    <t xml:space="preserve">Odsekání vnitřních obkladů stěn nad 2 m2 </t>
  </si>
  <si>
    <t>99</t>
  </si>
  <si>
    <t>Staveništní přesun hmot</t>
  </si>
  <si>
    <t>999281108R00</t>
  </si>
  <si>
    <t xml:space="preserve">Přesun hmot pro opravy a údržbu do výšky 12 m </t>
  </si>
  <si>
    <t>t</t>
  </si>
  <si>
    <t>711</t>
  </si>
  <si>
    <t>Izolace proti vodě</t>
  </si>
  <si>
    <t>711212001RT2</t>
  </si>
  <si>
    <t>Nátěr hydroizolační těsnicí hmotou Mapegum WP (fa Mapei), proti vlhkosti</t>
  </si>
  <si>
    <t>plocha podlahy + 100 mm sokl okolo pisoárů:</t>
  </si>
  <si>
    <t>0,7*0,1*3</t>
  </si>
  <si>
    <t>(3,35+2,12+1,03+1,78+0,84*2+1,2*2)*2*0,1</t>
  </si>
  <si>
    <t>711212601RT2</t>
  </si>
  <si>
    <t>Těsnicí pás do spoje podlaha - stěna Mapeband š. 100 mm (fa Mapei)</t>
  </si>
  <si>
    <t>(3,35+2,12+1,03+1,78+0,84*2+1,2*2)*2</t>
  </si>
  <si>
    <t>711212602RT2</t>
  </si>
  <si>
    <t>Těsnicí roh vnější, vnitřní do spoje podlaha-stěna Mapeband - vnější, vnitřní roh</t>
  </si>
  <si>
    <t>18</t>
  </si>
  <si>
    <t>998711202R00</t>
  </si>
  <si>
    <t xml:space="preserve">Přesun hmot pro izolace proti vodě, výšky do 12 m </t>
  </si>
  <si>
    <t>720</t>
  </si>
  <si>
    <t>Zdravotechnická instalace</t>
  </si>
  <si>
    <t>72001</t>
  </si>
  <si>
    <t xml:space="preserve">demontáž stáv.rozvodů ZT+ zařiz.předmětů </t>
  </si>
  <si>
    <t>soub.</t>
  </si>
  <si>
    <t>72002</t>
  </si>
  <si>
    <t xml:space="preserve">stav.přípomoce ZT </t>
  </si>
  <si>
    <t>721</t>
  </si>
  <si>
    <t>Vnitřní kanalizace</t>
  </si>
  <si>
    <t>721170965R00</t>
  </si>
  <si>
    <t xml:space="preserve">Oprava - propojení dosavadního potrubí PVC D 110 </t>
  </si>
  <si>
    <t>WC:</t>
  </si>
  <si>
    <t>721176103R00</t>
  </si>
  <si>
    <t xml:space="preserve">Potrubí HT připojovací D 50 x 1,8 mm </t>
  </si>
  <si>
    <t>umývadla:</t>
  </si>
  <si>
    <t>0,2*2</t>
  </si>
  <si>
    <t>721176105R00</t>
  </si>
  <si>
    <t xml:space="preserve">Potrubí HT připojovací D 110 x 2,7 mm </t>
  </si>
  <si>
    <t>2*0,6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</si>
  <si>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</si>
  <si>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</si>
  <si>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</si>
  <si>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</si>
  <si>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721290111R00</t>
  </si>
  <si>
    <t xml:space="preserve">Zkouška těsnosti kanalizace vodou DN 125 </t>
  </si>
  <si>
    <t>1,6</t>
  </si>
  <si>
    <t>998721202R00</t>
  </si>
  <si>
    <t xml:space="preserve">Přesun hmot pro vnitřní kanalizaci, výšky do 12 m </t>
  </si>
  <si>
    <t>722</t>
  </si>
  <si>
    <t>Vnitřní vodovod</t>
  </si>
  <si>
    <t>722170931R00</t>
  </si>
  <si>
    <t xml:space="preserve">Oprava potrubí z PE, spojka přímá,vni.závit 20x1/2 </t>
  </si>
  <si>
    <t>722175211R00</t>
  </si>
  <si>
    <t xml:space="preserve">Potrubí z PP-R 80 PN 16, DN 20 </t>
  </si>
  <si>
    <t>WC moduly:</t>
  </si>
  <si>
    <t>2*1,0</t>
  </si>
  <si>
    <t>722181212RT7</t>
  </si>
  <si>
    <t>Izolace návleková tl. stěny 9 mm vnitřní průměr 22 mm</t>
  </si>
  <si>
    <t>722190402R00</t>
  </si>
  <si>
    <t xml:space="preserve">Vyvedení a upevnění výpustek DN 20 </t>
  </si>
  <si>
    <t>722202213R00</t>
  </si>
  <si>
    <t xml:space="preserve">Nástěnka D 20xR1/2 </t>
  </si>
  <si>
    <t>722280106R00</t>
  </si>
  <si>
    <t xml:space="preserve">Tlaková zkouška vodovodního potrubí DN 32 </t>
  </si>
  <si>
    <t>998722202R00</t>
  </si>
  <si>
    <t xml:space="preserve">Přesun hmot pro vnitřní vodovod, výšky do 12 m </t>
  </si>
  <si>
    <t>725</t>
  </si>
  <si>
    <t>Zařizovací předměty</t>
  </si>
  <si>
    <t>725014131R00</t>
  </si>
  <si>
    <t xml:space="preserve">Klozet závěsný OLYMP + sedátko, bílý </t>
  </si>
  <si>
    <t>soubor</t>
  </si>
  <si>
    <t>725119401R00</t>
  </si>
  <si>
    <t xml:space="preserve">Montáž předstěnových systémů pro zazdění </t>
  </si>
  <si>
    <t>725219401R00</t>
  </si>
  <si>
    <t xml:space="preserve">Montáž umyvadel na šrouby do zdiva </t>
  </si>
  <si>
    <t>725829201RT1</t>
  </si>
  <si>
    <t>Montáž baterie umyv.a dřezové nástěnné chromové včetně dodávky pákové baterie</t>
  </si>
  <si>
    <t>28696702</t>
  </si>
  <si>
    <t>28696714</t>
  </si>
  <si>
    <t>55161205</t>
  </si>
  <si>
    <t>Výpusť umyvadlová SV1451 chrom</t>
  </si>
  <si>
    <t>55161313</t>
  </si>
  <si>
    <t>Uzávěrka zápachová umyvadlová T-1016CB DN 40</t>
  </si>
  <si>
    <t>64214360</t>
  </si>
  <si>
    <t>Umyvadlo LYRA Plus bílé bez otv.bat. 600x490x195mm</t>
  </si>
  <si>
    <t>998725202R00</t>
  </si>
  <si>
    <t xml:space="preserve">Přesun hmot pro zařizovací předměty, výšky do 12 m </t>
  </si>
  <si>
    <t>766</t>
  </si>
  <si>
    <t>Konstrukce truhlářské</t>
  </si>
  <si>
    <t>766664911R00</t>
  </si>
  <si>
    <t xml:space="preserve">Vyřezání otvoru v dveřních křídlech kompletizovan. </t>
  </si>
  <si>
    <t>766665921R00</t>
  </si>
  <si>
    <t xml:space="preserve">Zakování dveří 1křídlých kompletizovaných </t>
  </si>
  <si>
    <t>429728</t>
  </si>
  <si>
    <t>Mřížka dveřní</t>
  </si>
  <si>
    <t>pár</t>
  </si>
  <si>
    <t>54914588</t>
  </si>
  <si>
    <t>Kliky se štítem mezip  s ukazatelem 804 Cr WC</t>
  </si>
  <si>
    <t>61165002</t>
  </si>
  <si>
    <t>Dveře vnitřní laminované plné 1kř. 70x197 cm laminát CPL</t>
  </si>
  <si>
    <t>998766202R00</t>
  </si>
  <si>
    <t xml:space="preserve">Přesun hmot pro truhlářské konstr., výšky do 12 m </t>
  </si>
  <si>
    <t>767</t>
  </si>
  <si>
    <t>Konstrukce zámečnické</t>
  </si>
  <si>
    <t>767132812R00</t>
  </si>
  <si>
    <t xml:space="preserve">Demontáž příček z plechu, svařovaných </t>
  </si>
  <si>
    <t>(1,78+1,35)*2,1</t>
  </si>
  <si>
    <t>998767202R00</t>
  </si>
  <si>
    <t xml:space="preserve">Přesun hmot pro zámečnické konstr., výšky do 12 m </t>
  </si>
  <si>
    <t>771</t>
  </si>
  <si>
    <t>Podlahy z dlaždic a obklady</t>
  </si>
  <si>
    <t>771101210R00</t>
  </si>
  <si>
    <t xml:space="preserve">Penetrace podkladu pod dlažby </t>
  </si>
  <si>
    <t>plocha podlahy :</t>
  </si>
  <si>
    <t>771575107RT8</t>
  </si>
  <si>
    <t>Montáž podlah keram.,režné hladké, tmel, 20x20 cm Ardex X7G (flex.lepidlo), Ardex FL (spár.hmota)</t>
  </si>
  <si>
    <t>59764210</t>
  </si>
  <si>
    <t>Dlažba Taurus Granit hladká protiskl. 300x300x9 mm</t>
  </si>
  <si>
    <t>Mezisoučet</t>
  </si>
  <si>
    <t>prořez:</t>
  </si>
  <si>
    <t>11,1614*0,1</t>
  </si>
  <si>
    <t>998771202R00</t>
  </si>
  <si>
    <t xml:space="preserve">Přesun hmot pro podlahy z dlaždic, výšky do 12 m </t>
  </si>
  <si>
    <t>781</t>
  </si>
  <si>
    <t>Obklady keramické</t>
  </si>
  <si>
    <t>781101210RT1</t>
  </si>
  <si>
    <t>Penetrace podkladu pod obklady penetrační nátěr Primer G</t>
  </si>
  <si>
    <t>obklady:</t>
  </si>
  <si>
    <t>781415016RT1</t>
  </si>
  <si>
    <t>Montáž obkladů stěn, porovin.,tmel, nad 20x25 cm weber.for profiflex (lep),weber.color perfect (sp)</t>
  </si>
  <si>
    <t>59781530</t>
  </si>
  <si>
    <t>Obklad keramický 25x33 cm lesk</t>
  </si>
  <si>
    <t>36,096*0,07</t>
  </si>
  <si>
    <t>998781202R00</t>
  </si>
  <si>
    <t xml:space="preserve">Přesun hmot pro obklady keramické, výšky do 12 m </t>
  </si>
  <si>
    <t>783</t>
  </si>
  <si>
    <t>Nátěry</t>
  </si>
  <si>
    <t>783220010RAB</t>
  </si>
  <si>
    <t>Nátěr kovových doplňkových konstrukcí syntetický základní a jednonásobný krycí</t>
  </si>
  <si>
    <t>zárubně:</t>
  </si>
  <si>
    <t>0,8*2,02*4</t>
  </si>
  <si>
    <t>783900090RAB</t>
  </si>
  <si>
    <t>Ostatní práce pro nátěry odmaštění konstrukcí a výrobků</t>
  </si>
  <si>
    <t>784</t>
  </si>
  <si>
    <t>Malby</t>
  </si>
  <si>
    <t>784442001RT1</t>
  </si>
  <si>
    <t>Malba disperzní interiérová HET, výška do 3,8 m Klasik 1barevná, 1x nátěr, 1x penetrace</t>
  </si>
  <si>
    <t>opr.omítek stropů:</t>
  </si>
  <si>
    <t>784900010RAB</t>
  </si>
  <si>
    <t>Odstranění stávajících maleb oškrábáním</t>
  </si>
  <si>
    <t>M21</t>
  </si>
  <si>
    <t>Elektromontáže</t>
  </si>
  <si>
    <t>21001</t>
  </si>
  <si>
    <t xml:space="preserve">Demont. a zp.mont. osoušeče rukou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</si>
  <si>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</si>
  <si>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</si>
  <si>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</si>
  <si>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</si>
  <si>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</si>
  <si>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</si>
  <si>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</si>
  <si>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</si>
  <si>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</si>
  <si>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</si>
  <si>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</si>
  <si>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</si>
  <si>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979990107R00</t>
  </si>
  <si>
    <t xml:space="preserve">Poplatek za skládku suti - směs betonu,cihel,dřeva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</si>
  <si>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</si>
  <si>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</si>
  <si>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</si>
  <si>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</si>
  <si>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</si>
  <si>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</si>
  <si>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</si>
  <si>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</si>
  <si>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neuveden</t>
  </si>
  <si>
    <t>Město Rokytnice v Orlických horách</t>
  </si>
  <si>
    <t xml:space="preserve">Deska ovládací WC pro ovlád. zepředu </t>
  </si>
  <si>
    <t xml:space="preserve">Modul - WC s ovládáním zepředu komplet 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</si>
</sst>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6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color indexed="5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25" fillId="3" borderId="62" xfId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9" fontId="25" fillId="3" borderId="60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tr">
        <f>Rekapitulace!H1</f>
        <v>Ro1601/2</v>
      </c>
      <c r="D2" s="5" t="str">
        <f>Rekapitulace!G2</f>
        <v>Rekonstr.WC ženy a předsíně I.NP CU 2016</v>
      </c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 t="s">
        <v>73</v>
      </c>
      <c r="B5" s="18"/>
      <c r="C5" s="19" t="s">
        <v>79</v>
      </c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57">
      <c r="A8" s="29" t="s">
        <v>11</v>
      </c>
      <c r="B8" s="13"/>
      <c r="C8" s="206"/>
      <c r="D8" s="206"/>
      <c r="E8" s="207"/>
      <c r="F8" s="30" t="s">
        <v>12</v>
      </c>
      <c r="G8" s="31"/>
      <c r="H8" s="32"/>
      <c r="I8" s="33"/>
    </row>
    <row r="9" spans="1:57">
      <c r="A9" s="29" t="s">
        <v>13</v>
      </c>
      <c r="B9" s="13"/>
      <c r="C9" s="206">
        <f>Projektant</f>
        <v>0</v>
      </c>
      <c r="D9" s="206"/>
      <c r="E9" s="207"/>
      <c r="F9" s="13"/>
      <c r="G9" s="34"/>
      <c r="H9" s="35"/>
    </row>
    <row r="10" spans="1:57">
      <c r="A10" s="29" t="s">
        <v>14</v>
      </c>
      <c r="B10" s="13"/>
      <c r="C10" s="206" t="s">
        <v>371</v>
      </c>
      <c r="D10" s="206"/>
      <c r="E10" s="206"/>
      <c r="F10" s="36"/>
      <c r="G10" s="37"/>
      <c r="H10" s="38"/>
    </row>
    <row r="11" spans="1:57" ht="13.5" customHeight="1">
      <c r="A11" s="29" t="s">
        <v>15</v>
      </c>
      <c r="B11" s="13"/>
      <c r="C11" s="206" t="s">
        <v>370</v>
      </c>
      <c r="D11" s="206"/>
      <c r="E11" s="206"/>
      <c r="F11" s="39" t="s">
        <v>16</v>
      </c>
      <c r="G11" s="40">
        <v>20161106</v>
      </c>
      <c r="H11" s="35"/>
      <c r="BA11" s="41"/>
      <c r="BB11" s="41"/>
      <c r="BC11" s="41"/>
      <c r="BD11" s="41"/>
      <c r="BE11" s="41"/>
    </row>
    <row r="12" spans="1:57" ht="12.75" customHeight="1">
      <c r="A12" s="42" t="s">
        <v>17</v>
      </c>
      <c r="B12" s="10"/>
      <c r="C12" s="208"/>
      <c r="D12" s="208"/>
      <c r="E12" s="208"/>
      <c r="F12" s="43" t="s">
        <v>18</v>
      </c>
      <c r="G12" s="44"/>
      <c r="H12" s="35"/>
    </row>
    <row r="13" spans="1:57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>
      <c r="A15" s="54"/>
      <c r="B15" s="55" t="s">
        <v>22</v>
      </c>
      <c r="C15" s="56">
        <f>HSV</f>
        <v>0</v>
      </c>
      <c r="D15" s="57" t="str">
        <f>Rekapitulace!A33</f>
        <v>Ztížené výrobní podmínky</v>
      </c>
      <c r="E15" s="58"/>
      <c r="F15" s="59"/>
      <c r="G15" s="56">
        <f>Rekapitulace!I33</f>
        <v>0</v>
      </c>
    </row>
    <row r="16" spans="1:5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Rekapitulace!A34</f>
        <v>Oborová přirážka</v>
      </c>
      <c r="E16" s="60"/>
      <c r="F16" s="61"/>
      <c r="G16" s="56">
        <f>Rekapitulace!I34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Rekapitulace!A35</f>
        <v>Přesun stavebních kapacit</v>
      </c>
      <c r="E17" s="60"/>
      <c r="F17" s="61"/>
      <c r="G17" s="56">
        <f>Rekapitulace!I35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Rekapitulace!A36</f>
        <v>Mimostaveništní doprava</v>
      </c>
      <c r="E18" s="60"/>
      <c r="F18" s="61"/>
      <c r="G18" s="56">
        <f>Rekapitulace!I36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Rekapitulace!A37</f>
        <v>Zařízení staveniště</v>
      </c>
      <c r="E19" s="60"/>
      <c r="F19" s="61"/>
      <c r="G19" s="56">
        <f>Rekapitulace!I37</f>
        <v>0</v>
      </c>
    </row>
    <row r="20" spans="1:7" ht="15.95" customHeight="1">
      <c r="A20" s="64"/>
      <c r="B20" s="55"/>
      <c r="C20" s="56"/>
      <c r="D20" s="9" t="str">
        <f>Rekapitulace!A38</f>
        <v>Provoz investora</v>
      </c>
      <c r="E20" s="60"/>
      <c r="F20" s="61"/>
      <c r="G20" s="56">
        <f>Rekapitulace!I38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Rekapitulace!A39</f>
        <v>Kompletační činnost (IČD)</v>
      </c>
      <c r="E21" s="60"/>
      <c r="F21" s="61"/>
      <c r="G21" s="56">
        <f>Rekapitulace!I39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09" t="s">
        <v>33</v>
      </c>
      <c r="B23" s="210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>
      <c r="A27" s="65"/>
      <c r="B27" s="81"/>
      <c r="C27" s="76"/>
      <c r="D27" s="66"/>
      <c r="E27" s="77"/>
      <c r="F27" s="78"/>
      <c r="G27" s="79"/>
    </row>
    <row r="28" spans="1:7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>
      <c r="A30" s="85" t="s">
        <v>42</v>
      </c>
      <c r="B30" s="86"/>
      <c r="C30" s="87">
        <v>21</v>
      </c>
      <c r="D30" s="86" t="s">
        <v>43</v>
      </c>
      <c r="E30" s="88"/>
      <c r="F30" s="211">
        <f>C23-F32</f>
        <v>0</v>
      </c>
      <c r="G30" s="212"/>
    </row>
    <row r="31" spans="1:7">
      <c r="A31" s="85" t="s">
        <v>44</v>
      </c>
      <c r="B31" s="86"/>
      <c r="C31" s="87">
        <f>SazbaDPH1</f>
        <v>21</v>
      </c>
      <c r="D31" s="86" t="s">
        <v>45</v>
      </c>
      <c r="E31" s="88"/>
      <c r="F31" s="211">
        <f>ROUND(PRODUCT(F30,C31/100),0)</f>
        <v>0</v>
      </c>
      <c r="G31" s="212"/>
    </row>
    <row r="32" spans="1:7">
      <c r="A32" s="85" t="s">
        <v>42</v>
      </c>
      <c r="B32" s="86"/>
      <c r="C32" s="87">
        <v>0</v>
      </c>
      <c r="D32" s="86" t="s">
        <v>45</v>
      </c>
      <c r="E32" s="88"/>
      <c r="F32" s="211">
        <v>0</v>
      </c>
      <c r="G32" s="212"/>
    </row>
    <row r="33" spans="1:8">
      <c r="A33" s="85" t="s">
        <v>44</v>
      </c>
      <c r="B33" s="89"/>
      <c r="C33" s="90">
        <f>SazbaDPH2</f>
        <v>0</v>
      </c>
      <c r="D33" s="86" t="s">
        <v>45</v>
      </c>
      <c r="E33" s="61"/>
      <c r="F33" s="211">
        <f>ROUND(PRODUCT(F32,C33/100),0)</f>
        <v>0</v>
      </c>
      <c r="G33" s="212"/>
    </row>
    <row r="34" spans="1:8" s="94" customFormat="1" ht="19.5" customHeight="1" thickBot="1">
      <c r="A34" s="91" t="s">
        <v>46</v>
      </c>
      <c r="B34" s="92"/>
      <c r="C34" s="92"/>
      <c r="D34" s="92"/>
      <c r="E34" s="93"/>
      <c r="F34" s="213">
        <f>ROUND(SUM(F30:F33),0)</f>
        <v>0</v>
      </c>
      <c r="G34" s="214"/>
    </row>
    <row r="36" spans="1:8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>
      <c r="A38" s="96"/>
      <c r="B38" s="205"/>
      <c r="C38" s="205"/>
      <c r="D38" s="205"/>
      <c r="E38" s="205"/>
      <c r="F38" s="205"/>
      <c r="G38" s="205"/>
      <c r="H38" t="s">
        <v>5</v>
      </c>
    </row>
    <row r="39" spans="1:8">
      <c r="A39" s="96"/>
      <c r="B39" s="205"/>
      <c r="C39" s="205"/>
      <c r="D39" s="205"/>
      <c r="E39" s="205"/>
      <c r="F39" s="205"/>
      <c r="G39" s="205"/>
      <c r="H39" t="s">
        <v>5</v>
      </c>
    </row>
    <row r="40" spans="1:8">
      <c r="A40" s="96"/>
      <c r="B40" s="205"/>
      <c r="C40" s="205"/>
      <c r="D40" s="205"/>
      <c r="E40" s="205"/>
      <c r="F40" s="205"/>
      <c r="G40" s="205"/>
      <c r="H40" t="s">
        <v>5</v>
      </c>
    </row>
    <row r="41" spans="1:8">
      <c r="A41" s="96"/>
      <c r="B41" s="205"/>
      <c r="C41" s="205"/>
      <c r="D41" s="205"/>
      <c r="E41" s="205"/>
      <c r="F41" s="205"/>
      <c r="G41" s="205"/>
      <c r="H41" t="s">
        <v>5</v>
      </c>
    </row>
    <row r="42" spans="1:8">
      <c r="A42" s="96"/>
      <c r="B42" s="205"/>
      <c r="C42" s="205"/>
      <c r="D42" s="205"/>
      <c r="E42" s="205"/>
      <c r="F42" s="205"/>
      <c r="G42" s="205"/>
      <c r="H42" t="s">
        <v>5</v>
      </c>
    </row>
    <row r="43" spans="1:8">
      <c r="A43" s="96"/>
      <c r="B43" s="205"/>
      <c r="C43" s="205"/>
      <c r="D43" s="205"/>
      <c r="E43" s="205"/>
      <c r="F43" s="205"/>
      <c r="G43" s="205"/>
      <c r="H43" t="s">
        <v>5</v>
      </c>
    </row>
    <row r="44" spans="1:8">
      <c r="A44" s="96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>
      <c r="A45" s="96"/>
      <c r="B45" s="205"/>
      <c r="C45" s="205"/>
      <c r="D45" s="205"/>
      <c r="E45" s="205"/>
      <c r="F45" s="205"/>
      <c r="G45" s="205"/>
      <c r="H45" t="s">
        <v>5</v>
      </c>
    </row>
    <row r="46" spans="1:8">
      <c r="B46" s="215"/>
      <c r="C46" s="215"/>
      <c r="D46" s="215"/>
      <c r="E46" s="215"/>
      <c r="F46" s="215"/>
      <c r="G46" s="215"/>
    </row>
    <row r="47" spans="1:8">
      <c r="B47" s="215"/>
      <c r="C47" s="215"/>
      <c r="D47" s="215"/>
      <c r="E47" s="215"/>
      <c r="F47" s="215"/>
      <c r="G47" s="215"/>
    </row>
    <row r="48" spans="1:8">
      <c r="B48" s="215"/>
      <c r="C48" s="215"/>
      <c r="D48" s="215"/>
      <c r="E48" s="215"/>
      <c r="F48" s="215"/>
      <c r="G48" s="215"/>
    </row>
    <row r="49" spans="2:7">
      <c r="B49" s="215"/>
      <c r="C49" s="215"/>
      <c r="D49" s="215"/>
      <c r="E49" s="215"/>
      <c r="F49" s="215"/>
      <c r="G49" s="215"/>
    </row>
    <row r="50" spans="2:7">
      <c r="B50" s="215"/>
      <c r="C50" s="215"/>
      <c r="D50" s="215"/>
      <c r="E50" s="215"/>
      <c r="F50" s="215"/>
      <c r="G50" s="215"/>
    </row>
    <row r="51" spans="2:7">
      <c r="B51" s="215"/>
      <c r="C51" s="215"/>
      <c r="D51" s="215"/>
      <c r="E51" s="215"/>
      <c r="F51" s="215"/>
      <c r="G51" s="215"/>
    </row>
    <row r="52" spans="2:7">
      <c r="B52" s="215"/>
      <c r="C52" s="215"/>
      <c r="D52" s="215"/>
      <c r="E52" s="215"/>
      <c r="F52" s="215"/>
      <c r="G52" s="215"/>
    </row>
    <row r="53" spans="2:7">
      <c r="B53" s="215"/>
      <c r="C53" s="215"/>
      <c r="D53" s="215"/>
      <c r="E53" s="215"/>
      <c r="F53" s="215"/>
      <c r="G53" s="215"/>
    </row>
    <row r="54" spans="2:7">
      <c r="B54" s="215"/>
      <c r="C54" s="215"/>
      <c r="D54" s="215"/>
      <c r="E54" s="215"/>
      <c r="F54" s="215"/>
      <c r="G54" s="215"/>
    </row>
    <row r="55" spans="2:7">
      <c r="B55" s="215"/>
      <c r="C55" s="215"/>
      <c r="D55" s="215"/>
      <c r="E55" s="215"/>
      <c r="F55" s="215"/>
      <c r="G55" s="21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2"/>
  <sheetViews>
    <sheetView workbookViewId="0">
      <selection activeCell="H41" sqref="H41:I4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16" t="s">
        <v>48</v>
      </c>
      <c r="B1" s="217"/>
      <c r="C1" s="97" t="str">
        <f>CONCATENATE(cislostavby," ",nazevstavby)</f>
        <v>Ro16-01 Muzeum pevnost Hanička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>
      <c r="A2" s="218" t="s">
        <v>50</v>
      </c>
      <c r="B2" s="219"/>
      <c r="C2" s="103" t="str">
        <f>CONCATENATE(cisloobjektu," ",nazevobjektu)</f>
        <v>1 Rekonstrukce sociálního zařízení</v>
      </c>
      <c r="D2" s="104"/>
      <c r="E2" s="105"/>
      <c r="F2" s="104"/>
      <c r="G2" s="220" t="s">
        <v>81</v>
      </c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Položky!BA24</f>
        <v>0</v>
      </c>
      <c r="F7" s="202">
        <f>Položky!BB24</f>
        <v>0</v>
      </c>
      <c r="G7" s="202">
        <f>Položky!BC24</f>
        <v>0</v>
      </c>
      <c r="H7" s="202">
        <f>Položky!BD24</f>
        <v>0</v>
      </c>
      <c r="I7" s="203">
        <f>Položky!BE24</f>
        <v>0</v>
      </c>
    </row>
    <row r="8" spans="1:9" s="35" customFormat="1">
      <c r="A8" s="200" t="str">
        <f>Položky!B25</f>
        <v>61</v>
      </c>
      <c r="B8" s="115" t="str">
        <f>Položky!C25</f>
        <v>Upravy povrchů vnitřní</v>
      </c>
      <c r="C8" s="66"/>
      <c r="D8" s="116"/>
      <c r="E8" s="201">
        <f>Položky!BA55</f>
        <v>0</v>
      </c>
      <c r="F8" s="202">
        <f>Položky!BB55</f>
        <v>0</v>
      </c>
      <c r="G8" s="202">
        <f>Položky!BC55</f>
        <v>0</v>
      </c>
      <c r="H8" s="202">
        <f>Položky!BD55</f>
        <v>0</v>
      </c>
      <c r="I8" s="203">
        <f>Položky!BE55</f>
        <v>0</v>
      </c>
    </row>
    <row r="9" spans="1:9" s="35" customFormat="1">
      <c r="A9" s="200" t="str">
        <f>Položky!B56</f>
        <v>63</v>
      </c>
      <c r="B9" s="115" t="str">
        <f>Položky!C56</f>
        <v>Podlahy a podlahové konstrukce</v>
      </c>
      <c r="C9" s="66"/>
      <c r="D9" s="116"/>
      <c r="E9" s="201">
        <f>Položky!BA66</f>
        <v>0</v>
      </c>
      <c r="F9" s="202">
        <f>Položky!BB66</f>
        <v>0</v>
      </c>
      <c r="G9" s="202">
        <f>Položky!BC66</f>
        <v>0</v>
      </c>
      <c r="H9" s="202">
        <f>Položky!BD66</f>
        <v>0</v>
      </c>
      <c r="I9" s="203">
        <f>Položky!BE66</f>
        <v>0</v>
      </c>
    </row>
    <row r="10" spans="1:9" s="35" customFormat="1">
      <c r="A10" s="200" t="str">
        <f>Položky!B67</f>
        <v>64</v>
      </c>
      <c r="B10" s="115" t="str">
        <f>Položky!C67</f>
        <v>Výplně otvorů</v>
      </c>
      <c r="C10" s="66"/>
      <c r="D10" s="116"/>
      <c r="E10" s="201">
        <f>Položky!BA76</f>
        <v>0</v>
      </c>
      <c r="F10" s="202">
        <f>Položky!BB76</f>
        <v>0</v>
      </c>
      <c r="G10" s="202">
        <f>Položky!BC76</f>
        <v>0</v>
      </c>
      <c r="H10" s="202">
        <f>Položky!BD76</f>
        <v>0</v>
      </c>
      <c r="I10" s="203">
        <f>Položky!BE76</f>
        <v>0</v>
      </c>
    </row>
    <row r="11" spans="1:9" s="35" customFormat="1">
      <c r="A11" s="200" t="str">
        <f>Položky!B77</f>
        <v>94</v>
      </c>
      <c r="B11" s="115" t="str">
        <f>Položky!C77</f>
        <v>Lešení a stavební výtahy</v>
      </c>
      <c r="C11" s="66"/>
      <c r="D11" s="116"/>
      <c r="E11" s="201">
        <f>Položky!BA83</f>
        <v>0</v>
      </c>
      <c r="F11" s="202">
        <f>Položky!BB83</f>
        <v>0</v>
      </c>
      <c r="G11" s="202">
        <f>Položky!BC83</f>
        <v>0</v>
      </c>
      <c r="H11" s="202">
        <f>Položky!BD83</f>
        <v>0</v>
      </c>
      <c r="I11" s="203">
        <f>Položky!BE83</f>
        <v>0</v>
      </c>
    </row>
    <row r="12" spans="1:9" s="35" customFormat="1">
      <c r="A12" s="200" t="str">
        <f>Položky!B84</f>
        <v>96</v>
      </c>
      <c r="B12" s="115" t="str">
        <f>Položky!C84</f>
        <v>Bourání konstrukcí</v>
      </c>
      <c r="C12" s="66"/>
      <c r="D12" s="116"/>
      <c r="E12" s="201">
        <f>Položky!BA109</f>
        <v>0</v>
      </c>
      <c r="F12" s="202">
        <f>Položky!BB109</f>
        <v>0</v>
      </c>
      <c r="G12" s="202">
        <f>Položky!BC109</f>
        <v>0</v>
      </c>
      <c r="H12" s="202">
        <f>Položky!BD109</f>
        <v>0</v>
      </c>
      <c r="I12" s="203">
        <f>Položky!BE109</f>
        <v>0</v>
      </c>
    </row>
    <row r="13" spans="1:9" s="35" customFormat="1">
      <c r="A13" s="200" t="str">
        <f>Položky!B110</f>
        <v>97</v>
      </c>
      <c r="B13" s="115" t="str">
        <f>Položky!C110</f>
        <v>Prorážení otvorů</v>
      </c>
      <c r="C13" s="66"/>
      <c r="D13" s="116"/>
      <c r="E13" s="201">
        <f>Položky!BA129</f>
        <v>0</v>
      </c>
      <c r="F13" s="202">
        <f>Položky!BB129</f>
        <v>0</v>
      </c>
      <c r="G13" s="202">
        <f>Položky!BC129</f>
        <v>0</v>
      </c>
      <c r="H13" s="202">
        <f>Položky!BD129</f>
        <v>0</v>
      </c>
      <c r="I13" s="203">
        <f>Položky!BE129</f>
        <v>0</v>
      </c>
    </row>
    <row r="14" spans="1:9" s="35" customFormat="1">
      <c r="A14" s="200" t="str">
        <f>Položky!B130</f>
        <v>99</v>
      </c>
      <c r="B14" s="115" t="str">
        <f>Položky!C130</f>
        <v>Staveništní přesun hmot</v>
      </c>
      <c r="C14" s="66"/>
      <c r="D14" s="116"/>
      <c r="E14" s="201">
        <f>Položky!BA132</f>
        <v>0</v>
      </c>
      <c r="F14" s="202">
        <f>Položky!BB132</f>
        <v>0</v>
      </c>
      <c r="G14" s="202">
        <f>Položky!BC132</f>
        <v>0</v>
      </c>
      <c r="H14" s="202">
        <f>Položky!BD132</f>
        <v>0</v>
      </c>
      <c r="I14" s="203">
        <f>Položky!BE132</f>
        <v>0</v>
      </c>
    </row>
    <row r="15" spans="1:9" s="35" customFormat="1">
      <c r="A15" s="200" t="str">
        <f>Položky!B133</f>
        <v>711</v>
      </c>
      <c r="B15" s="115" t="str">
        <f>Položky!C133</f>
        <v>Izolace proti vodě</v>
      </c>
      <c r="C15" s="66"/>
      <c r="D15" s="116"/>
      <c r="E15" s="201">
        <f>Položky!BA146</f>
        <v>0</v>
      </c>
      <c r="F15" s="202">
        <f>Položky!BB146</f>
        <v>0</v>
      </c>
      <c r="G15" s="202">
        <f>Položky!BC146</f>
        <v>0</v>
      </c>
      <c r="H15" s="202">
        <f>Položky!BD146</f>
        <v>0</v>
      </c>
      <c r="I15" s="203">
        <f>Položky!BE146</f>
        <v>0</v>
      </c>
    </row>
    <row r="16" spans="1:9" s="35" customFormat="1">
      <c r="A16" s="200" t="str">
        <f>Položky!B147</f>
        <v>720</v>
      </c>
      <c r="B16" s="115" t="str">
        <f>Položky!C147</f>
        <v>Zdravotechnická instalace</v>
      </c>
      <c r="C16" s="66"/>
      <c r="D16" s="116"/>
      <c r="E16" s="201">
        <f>Položky!BA150</f>
        <v>0</v>
      </c>
      <c r="F16" s="202">
        <f>Položky!BB150</f>
        <v>0</v>
      </c>
      <c r="G16" s="202">
        <f>Položky!BC150</f>
        <v>0</v>
      </c>
      <c r="H16" s="202">
        <f>Položky!BD150</f>
        <v>0</v>
      </c>
      <c r="I16" s="203">
        <f>Položky!BE150</f>
        <v>0</v>
      </c>
    </row>
    <row r="17" spans="1:57" s="35" customFormat="1">
      <c r="A17" s="200" t="str">
        <f>Položky!B151</f>
        <v>721</v>
      </c>
      <c r="B17" s="115" t="str">
        <f>Položky!C151</f>
        <v>Vnitřní kanalizace</v>
      </c>
      <c r="C17" s="66"/>
      <c r="D17" s="116"/>
      <c r="E17" s="201">
        <f>Položky!BA168</f>
        <v>0</v>
      </c>
      <c r="F17" s="202">
        <f>Položky!BB168</f>
        <v>0</v>
      </c>
      <c r="G17" s="202">
        <f>Položky!BC168</f>
        <v>0</v>
      </c>
      <c r="H17" s="202">
        <f>Položky!BD168</f>
        <v>0</v>
      </c>
      <c r="I17" s="203">
        <f>Položky!BE168</f>
        <v>0</v>
      </c>
    </row>
    <row r="18" spans="1:57" s="35" customFormat="1">
      <c r="A18" s="200" t="str">
        <f>Položky!B169</f>
        <v>722</v>
      </c>
      <c r="B18" s="115" t="str">
        <f>Položky!C169</f>
        <v>Vnitřní vodovod</v>
      </c>
      <c r="C18" s="66"/>
      <c r="D18" s="116"/>
      <c r="E18" s="201">
        <f>Položky!BA184</f>
        <v>0</v>
      </c>
      <c r="F18" s="202">
        <f>Položky!BB184</f>
        <v>0</v>
      </c>
      <c r="G18" s="202">
        <f>Položky!BC184</f>
        <v>0</v>
      </c>
      <c r="H18" s="202">
        <f>Položky!BD184</f>
        <v>0</v>
      </c>
      <c r="I18" s="203">
        <f>Položky!BE184</f>
        <v>0</v>
      </c>
    </row>
    <row r="19" spans="1:57" s="35" customFormat="1">
      <c r="A19" s="200" t="str">
        <f>Položky!B185</f>
        <v>725</v>
      </c>
      <c r="B19" s="115" t="str">
        <f>Položky!C185</f>
        <v>Zařizovací předměty</v>
      </c>
      <c r="C19" s="66"/>
      <c r="D19" s="116"/>
      <c r="E19" s="201">
        <f>Položky!BA196</f>
        <v>0</v>
      </c>
      <c r="F19" s="202">
        <f>Položky!BB196</f>
        <v>0</v>
      </c>
      <c r="G19" s="202">
        <f>Položky!BC196</f>
        <v>0</v>
      </c>
      <c r="H19" s="202">
        <f>Položky!BD196</f>
        <v>0</v>
      </c>
      <c r="I19" s="203">
        <f>Položky!BE196</f>
        <v>0</v>
      </c>
    </row>
    <row r="20" spans="1:57" s="35" customFormat="1">
      <c r="A20" s="200" t="str">
        <f>Položky!B197</f>
        <v>766</v>
      </c>
      <c r="B20" s="115" t="str">
        <f>Položky!C197</f>
        <v>Konstrukce truhlářské</v>
      </c>
      <c r="C20" s="66"/>
      <c r="D20" s="116"/>
      <c r="E20" s="201">
        <f>Položky!BA209</f>
        <v>0</v>
      </c>
      <c r="F20" s="202">
        <f>Položky!BB209</f>
        <v>0</v>
      </c>
      <c r="G20" s="202">
        <f>Položky!BC209</f>
        <v>0</v>
      </c>
      <c r="H20" s="202">
        <f>Položky!BD209</f>
        <v>0</v>
      </c>
      <c r="I20" s="203">
        <f>Položky!BE209</f>
        <v>0</v>
      </c>
    </row>
    <row r="21" spans="1:57" s="35" customFormat="1">
      <c r="A21" s="200" t="str">
        <f>Položky!B210</f>
        <v>767</v>
      </c>
      <c r="B21" s="115" t="str">
        <f>Položky!C210</f>
        <v>Konstrukce zámečnické</v>
      </c>
      <c r="C21" s="66"/>
      <c r="D21" s="116"/>
      <c r="E21" s="201">
        <f>Položky!BA214</f>
        <v>0</v>
      </c>
      <c r="F21" s="202">
        <f>Položky!BB214</f>
        <v>0</v>
      </c>
      <c r="G21" s="202">
        <f>Položky!BC214</f>
        <v>0</v>
      </c>
      <c r="H21" s="202">
        <f>Položky!BD214</f>
        <v>0</v>
      </c>
      <c r="I21" s="203">
        <f>Položky!BE214</f>
        <v>0</v>
      </c>
    </row>
    <row r="22" spans="1:57" s="35" customFormat="1">
      <c r="A22" s="200" t="str">
        <f>Položky!B215</f>
        <v>771</v>
      </c>
      <c r="B22" s="115" t="str">
        <f>Položky!C215</f>
        <v>Podlahy z dlaždic a obklady</v>
      </c>
      <c r="C22" s="66"/>
      <c r="D22" s="116"/>
      <c r="E22" s="201">
        <f>Položky!BA238</f>
        <v>0</v>
      </c>
      <c r="F22" s="202">
        <f>Položky!BB238</f>
        <v>0</v>
      </c>
      <c r="G22" s="202">
        <f>Položky!BC238</f>
        <v>0</v>
      </c>
      <c r="H22" s="202">
        <f>Položky!BD238</f>
        <v>0</v>
      </c>
      <c r="I22" s="203">
        <f>Položky!BE238</f>
        <v>0</v>
      </c>
    </row>
    <row r="23" spans="1:57" s="35" customFormat="1">
      <c r="A23" s="200" t="str">
        <f>Položky!B239</f>
        <v>781</v>
      </c>
      <c r="B23" s="115" t="str">
        <f>Položky!C239</f>
        <v>Obklady keramické</v>
      </c>
      <c r="C23" s="66"/>
      <c r="D23" s="116"/>
      <c r="E23" s="201">
        <f>Položky!BA268</f>
        <v>0</v>
      </c>
      <c r="F23" s="202">
        <f>Položky!BB268</f>
        <v>0</v>
      </c>
      <c r="G23" s="202">
        <f>Položky!BC268</f>
        <v>0</v>
      </c>
      <c r="H23" s="202">
        <f>Položky!BD268</f>
        <v>0</v>
      </c>
      <c r="I23" s="203">
        <f>Položky!BE268</f>
        <v>0</v>
      </c>
    </row>
    <row r="24" spans="1:57" s="35" customFormat="1">
      <c r="A24" s="200" t="str">
        <f>Položky!B269</f>
        <v>783</v>
      </c>
      <c r="B24" s="115" t="str">
        <f>Položky!C269</f>
        <v>Nátěry</v>
      </c>
      <c r="C24" s="66"/>
      <c r="D24" s="116"/>
      <c r="E24" s="201">
        <f>Položky!BA276</f>
        <v>0</v>
      </c>
      <c r="F24" s="202">
        <f>Položky!BB276</f>
        <v>0</v>
      </c>
      <c r="G24" s="202">
        <f>Položky!BC276</f>
        <v>0</v>
      </c>
      <c r="H24" s="202">
        <f>Položky!BD276</f>
        <v>0</v>
      </c>
      <c r="I24" s="203">
        <f>Položky!BE276</f>
        <v>0</v>
      </c>
    </row>
    <row r="25" spans="1:57" s="35" customFormat="1">
      <c r="A25" s="200" t="str">
        <f>Položky!B277</f>
        <v>784</v>
      </c>
      <c r="B25" s="115" t="str">
        <f>Položky!C277</f>
        <v>Malby</v>
      </c>
      <c r="C25" s="66"/>
      <c r="D25" s="116"/>
      <c r="E25" s="201">
        <f>Položky!BA313</f>
        <v>0</v>
      </c>
      <c r="F25" s="202">
        <f>Položky!BB313</f>
        <v>0</v>
      </c>
      <c r="G25" s="202">
        <f>Položky!BC313</f>
        <v>0</v>
      </c>
      <c r="H25" s="202">
        <f>Položky!BD313</f>
        <v>0</v>
      </c>
      <c r="I25" s="203">
        <f>Položky!BE313</f>
        <v>0</v>
      </c>
    </row>
    <row r="26" spans="1:57" s="35" customFormat="1">
      <c r="A26" s="200" t="str">
        <f>Položky!B314</f>
        <v>M21</v>
      </c>
      <c r="B26" s="115" t="str">
        <f>Položky!C314</f>
        <v>Elektromontáže</v>
      </c>
      <c r="C26" s="66"/>
      <c r="D26" s="116"/>
      <c r="E26" s="201">
        <f>Položky!BA316</f>
        <v>0</v>
      </c>
      <c r="F26" s="202">
        <f>Položky!BB316</f>
        <v>0</v>
      </c>
      <c r="G26" s="202">
        <f>Položky!BC316</f>
        <v>0</v>
      </c>
      <c r="H26" s="202">
        <f>Položky!BD316</f>
        <v>0</v>
      </c>
      <c r="I26" s="203">
        <f>Položky!BE316</f>
        <v>0</v>
      </c>
    </row>
    <row r="27" spans="1:57" s="35" customFormat="1" ht="13.5" thickBot="1">
      <c r="A27" s="200" t="str">
        <f>Položky!B317</f>
        <v>D96</v>
      </c>
      <c r="B27" s="115" t="str">
        <f>Položky!C317</f>
        <v>Přesuny suti a vybouraných hmot</v>
      </c>
      <c r="C27" s="66"/>
      <c r="D27" s="116"/>
      <c r="E27" s="201">
        <f>Položky!BA324</f>
        <v>0</v>
      </c>
      <c r="F27" s="202">
        <f>Položky!BB324</f>
        <v>0</v>
      </c>
      <c r="G27" s="202">
        <f>Položky!BC324</f>
        <v>0</v>
      </c>
      <c r="H27" s="202">
        <f>Položky!BD324</f>
        <v>0</v>
      </c>
      <c r="I27" s="203">
        <f>Položky!BE324</f>
        <v>0</v>
      </c>
    </row>
    <row r="28" spans="1:57" s="123" customFormat="1" ht="13.5" thickBot="1">
      <c r="A28" s="117"/>
      <c r="B28" s="118" t="s">
        <v>57</v>
      </c>
      <c r="C28" s="118"/>
      <c r="D28" s="119"/>
      <c r="E28" s="120">
        <f>SUM(E7:E27)</f>
        <v>0</v>
      </c>
      <c r="F28" s="121">
        <f>SUM(F7:F27)</f>
        <v>0</v>
      </c>
      <c r="G28" s="121">
        <f>SUM(G7:G27)</f>
        <v>0</v>
      </c>
      <c r="H28" s="121">
        <f>SUM(H7:H27)</f>
        <v>0</v>
      </c>
      <c r="I28" s="122">
        <f>SUM(I7:I27)</f>
        <v>0</v>
      </c>
    </row>
    <row r="29" spans="1:57">
      <c r="A29" s="66"/>
      <c r="B29" s="66"/>
      <c r="C29" s="66"/>
      <c r="D29" s="66"/>
      <c r="E29" s="66"/>
      <c r="F29" s="66"/>
      <c r="G29" s="66"/>
      <c r="H29" s="66"/>
      <c r="I29" s="66"/>
    </row>
    <row r="30" spans="1:57" ht="19.5" customHeight="1">
      <c r="A30" s="107" t="s">
        <v>58</v>
      </c>
      <c r="B30" s="107"/>
      <c r="C30" s="107"/>
      <c r="D30" s="107"/>
      <c r="E30" s="107"/>
      <c r="F30" s="107"/>
      <c r="G30" s="124"/>
      <c r="H30" s="107"/>
      <c r="I30" s="107"/>
      <c r="BA30" s="41"/>
      <c r="BB30" s="41"/>
      <c r="BC30" s="41"/>
      <c r="BD30" s="41"/>
      <c r="BE30" s="41"/>
    </row>
    <row r="31" spans="1:57" ht="13.5" thickBot="1">
      <c r="A31" s="77"/>
      <c r="B31" s="77"/>
      <c r="C31" s="77"/>
      <c r="D31" s="77"/>
      <c r="E31" s="77"/>
      <c r="F31" s="77"/>
      <c r="G31" s="77"/>
      <c r="H31" s="77"/>
      <c r="I31" s="77"/>
    </row>
    <row r="32" spans="1:57">
      <c r="A32" s="71" t="s">
        <v>59</v>
      </c>
      <c r="B32" s="72"/>
      <c r="C32" s="72"/>
      <c r="D32" s="125"/>
      <c r="E32" s="126" t="s">
        <v>60</v>
      </c>
      <c r="F32" s="127" t="s">
        <v>61</v>
      </c>
      <c r="G32" s="128" t="s">
        <v>62</v>
      </c>
      <c r="H32" s="129"/>
      <c r="I32" s="130" t="s">
        <v>60</v>
      </c>
    </row>
    <row r="33" spans="1:53">
      <c r="A33" s="64" t="s">
        <v>362</v>
      </c>
      <c r="B33" s="55"/>
      <c r="C33" s="55"/>
      <c r="D33" s="131"/>
      <c r="E33" s="132"/>
      <c r="F33" s="133"/>
      <c r="G33" s="134">
        <f t="shared" ref="G33:G40" si="0">CHOOSE(BA33+1,HSV+PSV,HSV+PSV+Mont,HSV+PSV+Dodavka+Mont,HSV,PSV,Mont,Dodavka,Mont+Dodavka,0)</f>
        <v>0</v>
      </c>
      <c r="H33" s="135"/>
      <c r="I33" s="136">
        <f t="shared" ref="I33:I40" si="1">E33+F33*G33/100</f>
        <v>0</v>
      </c>
      <c r="BA33">
        <v>0</v>
      </c>
    </row>
    <row r="34" spans="1:53">
      <c r="A34" s="64" t="s">
        <v>363</v>
      </c>
      <c r="B34" s="55"/>
      <c r="C34" s="55"/>
      <c r="D34" s="131"/>
      <c r="E34" s="132"/>
      <c r="F34" s="133"/>
      <c r="G34" s="134">
        <f t="shared" si="0"/>
        <v>0</v>
      </c>
      <c r="H34" s="135"/>
      <c r="I34" s="136">
        <f t="shared" si="1"/>
        <v>0</v>
      </c>
      <c r="BA34">
        <v>0</v>
      </c>
    </row>
    <row r="35" spans="1:53">
      <c r="A35" s="64" t="s">
        <v>364</v>
      </c>
      <c r="B35" s="55"/>
      <c r="C35" s="55"/>
      <c r="D35" s="131"/>
      <c r="E35" s="132"/>
      <c r="F35" s="133"/>
      <c r="G35" s="134">
        <f t="shared" si="0"/>
        <v>0</v>
      </c>
      <c r="H35" s="135"/>
      <c r="I35" s="136">
        <f t="shared" si="1"/>
        <v>0</v>
      </c>
      <c r="BA35">
        <v>0</v>
      </c>
    </row>
    <row r="36" spans="1:53">
      <c r="A36" s="64" t="s">
        <v>365</v>
      </c>
      <c r="B36" s="55"/>
      <c r="C36" s="55"/>
      <c r="D36" s="131"/>
      <c r="E36" s="132"/>
      <c r="F36" s="133"/>
      <c r="G36" s="134">
        <f t="shared" si="0"/>
        <v>0</v>
      </c>
      <c r="H36" s="135"/>
      <c r="I36" s="136">
        <f t="shared" si="1"/>
        <v>0</v>
      </c>
      <c r="BA36">
        <v>0</v>
      </c>
    </row>
    <row r="37" spans="1:53">
      <c r="A37" s="64" t="s">
        <v>366</v>
      </c>
      <c r="B37" s="55"/>
      <c r="C37" s="55"/>
      <c r="D37" s="131"/>
      <c r="E37" s="132"/>
      <c r="F37" s="133"/>
      <c r="G37" s="134">
        <f t="shared" si="0"/>
        <v>0</v>
      </c>
      <c r="H37" s="135"/>
      <c r="I37" s="136">
        <f t="shared" si="1"/>
        <v>0</v>
      </c>
      <c r="BA37">
        <v>1</v>
      </c>
    </row>
    <row r="38" spans="1:53">
      <c r="A38" s="64" t="s">
        <v>367</v>
      </c>
      <c r="B38" s="55"/>
      <c r="C38" s="55"/>
      <c r="D38" s="131"/>
      <c r="E38" s="132"/>
      <c r="F38" s="133"/>
      <c r="G38" s="134">
        <f t="shared" si="0"/>
        <v>0</v>
      </c>
      <c r="H38" s="135"/>
      <c r="I38" s="136">
        <f t="shared" si="1"/>
        <v>0</v>
      </c>
      <c r="BA38">
        <v>1</v>
      </c>
    </row>
    <row r="39" spans="1:53">
      <c r="A39" s="64" t="s">
        <v>368</v>
      </c>
      <c r="B39" s="55"/>
      <c r="C39" s="55"/>
      <c r="D39" s="131"/>
      <c r="E39" s="132"/>
      <c r="F39" s="133"/>
      <c r="G39" s="134">
        <f t="shared" si="0"/>
        <v>0</v>
      </c>
      <c r="H39" s="135"/>
      <c r="I39" s="136">
        <f t="shared" si="1"/>
        <v>0</v>
      </c>
      <c r="BA39">
        <v>2</v>
      </c>
    </row>
    <row r="40" spans="1:53">
      <c r="A40" s="64" t="s">
        <v>369</v>
      </c>
      <c r="B40" s="55"/>
      <c r="C40" s="55"/>
      <c r="D40" s="131"/>
      <c r="E40" s="132"/>
      <c r="F40" s="133"/>
      <c r="G40" s="134">
        <f t="shared" si="0"/>
        <v>0</v>
      </c>
      <c r="H40" s="135"/>
      <c r="I40" s="136">
        <f t="shared" si="1"/>
        <v>0</v>
      </c>
      <c r="BA40">
        <v>2</v>
      </c>
    </row>
    <row r="41" spans="1:53" ht="13.5" thickBot="1">
      <c r="A41" s="137"/>
      <c r="B41" s="138" t="s">
        <v>63</v>
      </c>
      <c r="C41" s="139"/>
      <c r="D41" s="140"/>
      <c r="E41" s="141"/>
      <c r="F41" s="142"/>
      <c r="G41" s="142"/>
      <c r="H41" s="223">
        <f>SUM(I33:I40)</f>
        <v>0</v>
      </c>
      <c r="I41" s="224"/>
    </row>
    <row r="43" spans="1:53">
      <c r="B43" s="123"/>
      <c r="F43" s="143"/>
      <c r="G43" s="144"/>
      <c r="H43" s="144"/>
      <c r="I43" s="145"/>
    </row>
    <row r="44" spans="1:53">
      <c r="F44" s="143"/>
      <c r="G44" s="144"/>
      <c r="H44" s="144"/>
      <c r="I44" s="145"/>
    </row>
    <row r="45" spans="1:53">
      <c r="F45" s="143"/>
      <c r="G45" s="144"/>
      <c r="H45" s="144"/>
      <c r="I45" s="145"/>
    </row>
    <row r="46" spans="1:53">
      <c r="F46" s="143"/>
      <c r="G46" s="144"/>
      <c r="H46" s="144"/>
      <c r="I46" s="145"/>
    </row>
    <row r="47" spans="1:53">
      <c r="F47" s="143"/>
      <c r="G47" s="144"/>
      <c r="H47" s="144"/>
      <c r="I47" s="145"/>
    </row>
    <row r="48" spans="1:53">
      <c r="F48" s="143"/>
      <c r="G48" s="144"/>
      <c r="H48" s="144"/>
      <c r="I48" s="145"/>
    </row>
    <row r="49" spans="6:9">
      <c r="F49" s="143"/>
      <c r="G49" s="144"/>
      <c r="H49" s="144"/>
      <c r="I49" s="145"/>
    </row>
    <row r="50" spans="6:9">
      <c r="F50" s="143"/>
      <c r="G50" s="144"/>
      <c r="H50" s="144"/>
      <c r="I50" s="145"/>
    </row>
    <row r="51" spans="6:9">
      <c r="F51" s="143"/>
      <c r="G51" s="144"/>
      <c r="H51" s="144"/>
      <c r="I51" s="145"/>
    </row>
    <row r="52" spans="6:9">
      <c r="F52" s="143"/>
      <c r="G52" s="144"/>
      <c r="H52" s="144"/>
      <c r="I52" s="145"/>
    </row>
    <row r="53" spans="6:9">
      <c r="F53" s="143"/>
      <c r="G53" s="144"/>
      <c r="H53" s="144"/>
      <c r="I53" s="145"/>
    </row>
    <row r="54" spans="6:9">
      <c r="F54" s="143"/>
      <c r="G54" s="144"/>
      <c r="H54" s="144"/>
      <c r="I54" s="145"/>
    </row>
    <row r="55" spans="6:9">
      <c r="F55" s="143"/>
      <c r="G55" s="144"/>
      <c r="H55" s="144"/>
      <c r="I55" s="145"/>
    </row>
    <row r="56" spans="6:9">
      <c r="F56" s="143"/>
      <c r="G56" s="144"/>
      <c r="H56" s="144"/>
      <c r="I56" s="145"/>
    </row>
    <row r="57" spans="6:9">
      <c r="F57" s="143"/>
      <c r="G57" s="144"/>
      <c r="H57" s="144"/>
      <c r="I57" s="145"/>
    </row>
    <row r="58" spans="6:9">
      <c r="F58" s="143"/>
      <c r="G58" s="144"/>
      <c r="H58" s="144"/>
      <c r="I58" s="145"/>
    </row>
    <row r="59" spans="6:9">
      <c r="F59" s="143"/>
      <c r="G59" s="144"/>
      <c r="H59" s="144"/>
      <c r="I59" s="145"/>
    </row>
    <row r="60" spans="6:9">
      <c r="F60" s="143"/>
      <c r="G60" s="144"/>
      <c r="H60" s="144"/>
      <c r="I60" s="145"/>
    </row>
    <row r="61" spans="6:9">
      <c r="F61" s="143"/>
      <c r="G61" s="144"/>
      <c r="H61" s="144"/>
      <c r="I61" s="145"/>
    </row>
    <row r="62" spans="6:9">
      <c r="F62" s="143"/>
      <c r="G62" s="144"/>
      <c r="H62" s="144"/>
      <c r="I62" s="145"/>
    </row>
    <row r="63" spans="6:9">
      <c r="F63" s="143"/>
      <c r="G63" s="144"/>
      <c r="H63" s="144"/>
      <c r="I63" s="145"/>
    </row>
    <row r="64" spans="6:9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  <row r="73" spans="6:9">
      <c r="F73" s="143"/>
      <c r="G73" s="144"/>
      <c r="H73" s="144"/>
      <c r="I73" s="145"/>
    </row>
    <row r="74" spans="6:9">
      <c r="F74" s="143"/>
      <c r="G74" s="144"/>
      <c r="H74" s="144"/>
      <c r="I74" s="145"/>
    </row>
    <row r="75" spans="6:9">
      <c r="F75" s="143"/>
      <c r="G75" s="144"/>
      <c r="H75" s="144"/>
      <c r="I75" s="145"/>
    </row>
    <row r="76" spans="6:9">
      <c r="F76" s="143"/>
      <c r="G76" s="144"/>
      <c r="H76" s="144"/>
      <c r="I76" s="145"/>
    </row>
    <row r="77" spans="6:9">
      <c r="F77" s="143"/>
      <c r="G77" s="144"/>
      <c r="H77" s="144"/>
      <c r="I77" s="145"/>
    </row>
    <row r="78" spans="6:9">
      <c r="F78" s="143"/>
      <c r="G78" s="144"/>
      <c r="H78" s="144"/>
      <c r="I78" s="145"/>
    </row>
    <row r="79" spans="6:9">
      <c r="F79" s="143"/>
      <c r="G79" s="144"/>
      <c r="H79" s="144"/>
      <c r="I79" s="145"/>
    </row>
    <row r="80" spans="6:9">
      <c r="F80" s="143"/>
      <c r="G80" s="144"/>
      <c r="H80" s="144"/>
      <c r="I80" s="145"/>
    </row>
    <row r="81" spans="6:9">
      <c r="F81" s="143"/>
      <c r="G81" s="144"/>
      <c r="H81" s="144"/>
      <c r="I81" s="145"/>
    </row>
    <row r="82" spans="6:9">
      <c r="F82" s="143"/>
      <c r="G82" s="144"/>
      <c r="H82" s="144"/>
      <c r="I82" s="145"/>
    </row>
    <row r="83" spans="6:9">
      <c r="F83" s="143"/>
      <c r="G83" s="144"/>
      <c r="H83" s="144"/>
      <c r="I83" s="145"/>
    </row>
    <row r="84" spans="6:9">
      <c r="F84" s="143"/>
      <c r="G84" s="144"/>
      <c r="H84" s="144"/>
      <c r="I84" s="145"/>
    </row>
    <row r="85" spans="6:9">
      <c r="F85" s="143"/>
      <c r="G85" s="144"/>
      <c r="H85" s="144"/>
      <c r="I85" s="145"/>
    </row>
    <row r="86" spans="6:9">
      <c r="F86" s="143"/>
      <c r="G86" s="144"/>
      <c r="H86" s="144"/>
      <c r="I86" s="145"/>
    </row>
    <row r="87" spans="6:9">
      <c r="F87" s="143"/>
      <c r="G87" s="144"/>
      <c r="H87" s="144"/>
      <c r="I87" s="145"/>
    </row>
    <row r="88" spans="6:9">
      <c r="F88" s="143"/>
      <c r="G88" s="144"/>
      <c r="H88" s="144"/>
      <c r="I88" s="145"/>
    </row>
    <row r="89" spans="6:9">
      <c r="F89" s="143"/>
      <c r="G89" s="144"/>
      <c r="H89" s="144"/>
      <c r="I89" s="145"/>
    </row>
    <row r="90" spans="6:9">
      <c r="F90" s="143"/>
      <c r="G90" s="144"/>
      <c r="H90" s="144"/>
      <c r="I90" s="145"/>
    </row>
    <row r="91" spans="6:9">
      <c r="F91" s="143"/>
      <c r="G91" s="144"/>
      <c r="H91" s="144"/>
      <c r="I91" s="145"/>
    </row>
    <row r="92" spans="6:9">
      <c r="F92" s="143"/>
      <c r="G92" s="144"/>
      <c r="H92" s="144"/>
      <c r="I92" s="145"/>
    </row>
  </sheetData>
  <mergeCells count="4">
    <mergeCell ref="A1:B1"/>
    <mergeCell ref="A2:B2"/>
    <mergeCell ref="G2:I2"/>
    <mergeCell ref="H41:I4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97"/>
  <sheetViews>
    <sheetView showGridLines="0" showZeros="0" tabSelected="1" topLeftCell="A163" zoomScaleNormal="100" workbookViewId="0">
      <selection activeCell="C187" sqref="C187"/>
    </sheetView>
  </sheetViews>
  <sheetFormatPr defaultColWidth="9.140625" defaultRowHeight="12.75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4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>
      <c r="A1" s="225" t="s">
        <v>76</v>
      </c>
      <c r="B1" s="225"/>
      <c r="C1" s="225"/>
      <c r="D1" s="225"/>
      <c r="E1" s="225"/>
      <c r="F1" s="225"/>
      <c r="G1" s="225"/>
    </row>
    <row r="2" spans="1:104" ht="14.25" customHeight="1" thickBot="1">
      <c r="A2" s="147"/>
      <c r="B2" s="148"/>
      <c r="C2" s="149"/>
      <c r="D2" s="149"/>
      <c r="E2" s="150"/>
      <c r="F2" s="149"/>
      <c r="G2" s="149"/>
    </row>
    <row r="3" spans="1:104" ht="13.5" thickTop="1">
      <c r="A3" s="216" t="s">
        <v>48</v>
      </c>
      <c r="B3" s="217"/>
      <c r="C3" s="97" t="str">
        <f>CONCATENATE(cislostavby," ",nazevstavby)</f>
        <v>Ro16-01 Muzeum pevnost Hanička</v>
      </c>
      <c r="D3" s="151"/>
      <c r="E3" s="152" t="s">
        <v>64</v>
      </c>
      <c r="F3" s="153" t="str">
        <f>Rekapitulace!H1</f>
        <v>Ro1601/2</v>
      </c>
      <c r="G3" s="154"/>
    </row>
    <row r="4" spans="1:104" ht="13.5" thickBot="1">
      <c r="A4" s="226" t="s">
        <v>50</v>
      </c>
      <c r="B4" s="219"/>
      <c r="C4" s="103" t="str">
        <f>CONCATENATE(cisloobjektu," ",nazevobjektu)</f>
        <v>1 Rekonstrukce sociálního zařízení</v>
      </c>
      <c r="D4" s="155"/>
      <c r="E4" s="227" t="str">
        <f>Rekapitulace!G2</f>
        <v>Rekonstr.WC ženy a předsíně I.NP CU 2016</v>
      </c>
      <c r="F4" s="228"/>
      <c r="G4" s="229"/>
    </row>
    <row r="5" spans="1:104" ht="13.5" thickTop="1">
      <c r="A5" s="156"/>
      <c r="B5" s="147"/>
      <c r="C5" s="147"/>
      <c r="D5" s="147"/>
      <c r="E5" s="157"/>
      <c r="F5" s="147"/>
      <c r="G5" s="158"/>
    </row>
    <row r="6" spans="1:104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04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>
      <c r="A8" s="171">
        <v>1</v>
      </c>
      <c r="B8" s="172" t="s">
        <v>84</v>
      </c>
      <c r="C8" s="173" t="s">
        <v>85</v>
      </c>
      <c r="D8" s="174" t="s">
        <v>86</v>
      </c>
      <c r="E8" s="175">
        <v>4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3.637E-2</v>
      </c>
    </row>
    <row r="9" spans="1:104">
      <c r="A9" s="178"/>
      <c r="B9" s="180"/>
      <c r="C9" s="230" t="s">
        <v>87</v>
      </c>
      <c r="D9" s="231"/>
      <c r="E9" s="181">
        <v>0</v>
      </c>
      <c r="F9" s="182"/>
      <c r="G9" s="183"/>
      <c r="M9" s="179" t="s">
        <v>87</v>
      </c>
      <c r="O9" s="170"/>
    </row>
    <row r="10" spans="1:104">
      <c r="A10" s="178"/>
      <c r="B10" s="180"/>
      <c r="C10" s="230" t="s">
        <v>88</v>
      </c>
      <c r="D10" s="231"/>
      <c r="E10" s="181">
        <v>4</v>
      </c>
      <c r="F10" s="182"/>
      <c r="G10" s="183"/>
      <c r="M10" s="179">
        <v>4</v>
      </c>
      <c r="O10" s="170"/>
    </row>
    <row r="11" spans="1:104">
      <c r="A11" s="171">
        <v>2</v>
      </c>
      <c r="B11" s="172" t="s">
        <v>89</v>
      </c>
      <c r="C11" s="173" t="s">
        <v>90</v>
      </c>
      <c r="D11" s="174" t="s">
        <v>91</v>
      </c>
      <c r="E11" s="175">
        <v>1.4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0.13786000000000001</v>
      </c>
    </row>
    <row r="12" spans="1:104">
      <c r="A12" s="178"/>
      <c r="B12" s="180"/>
      <c r="C12" s="230" t="s">
        <v>92</v>
      </c>
      <c r="D12" s="231"/>
      <c r="E12" s="181">
        <v>0</v>
      </c>
      <c r="F12" s="182"/>
      <c r="G12" s="183"/>
      <c r="M12" s="179" t="s">
        <v>92</v>
      </c>
      <c r="O12" s="170"/>
    </row>
    <row r="13" spans="1:104">
      <c r="A13" s="178"/>
      <c r="B13" s="180"/>
      <c r="C13" s="230" t="s">
        <v>93</v>
      </c>
      <c r="D13" s="231"/>
      <c r="E13" s="181">
        <v>4.2</v>
      </c>
      <c r="F13" s="182"/>
      <c r="G13" s="183"/>
      <c r="M13" s="179" t="s">
        <v>93</v>
      </c>
      <c r="O13" s="170"/>
    </row>
    <row r="14" spans="1:104">
      <c r="A14" s="178"/>
      <c r="B14" s="180"/>
      <c r="C14" s="230" t="s">
        <v>94</v>
      </c>
      <c r="D14" s="231"/>
      <c r="E14" s="181">
        <v>-2.8</v>
      </c>
      <c r="F14" s="182"/>
      <c r="G14" s="183"/>
      <c r="M14" s="179" t="s">
        <v>94</v>
      </c>
      <c r="O14" s="170"/>
    </row>
    <row r="15" spans="1:104">
      <c r="A15" s="171">
        <v>3</v>
      </c>
      <c r="B15" s="172" t="s">
        <v>95</v>
      </c>
      <c r="C15" s="173" t="s">
        <v>96</v>
      </c>
      <c r="D15" s="174" t="s">
        <v>91</v>
      </c>
      <c r="E15" s="175">
        <v>6.4648000000000003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9.2030000000000001E-2</v>
      </c>
    </row>
    <row r="16" spans="1:104">
      <c r="A16" s="178"/>
      <c r="B16" s="180"/>
      <c r="C16" s="230" t="s">
        <v>97</v>
      </c>
      <c r="D16" s="231"/>
      <c r="E16" s="181">
        <v>5.2687999999999997</v>
      </c>
      <c r="F16" s="182"/>
      <c r="G16" s="183"/>
      <c r="M16" s="179" t="s">
        <v>97</v>
      </c>
      <c r="O16" s="170"/>
    </row>
    <row r="17" spans="1:104">
      <c r="A17" s="178"/>
      <c r="B17" s="180"/>
      <c r="C17" s="230" t="s">
        <v>94</v>
      </c>
      <c r="D17" s="231"/>
      <c r="E17" s="181">
        <v>-2.8</v>
      </c>
      <c r="F17" s="182"/>
      <c r="G17" s="183"/>
      <c r="M17" s="179" t="s">
        <v>94</v>
      </c>
      <c r="O17" s="170"/>
    </row>
    <row r="18" spans="1:104">
      <c r="A18" s="178"/>
      <c r="B18" s="180"/>
      <c r="C18" s="230" t="s">
        <v>98</v>
      </c>
      <c r="D18" s="231"/>
      <c r="E18" s="181">
        <v>3.996</v>
      </c>
      <c r="F18" s="182"/>
      <c r="G18" s="183"/>
      <c r="M18" s="179" t="s">
        <v>98</v>
      </c>
      <c r="O18" s="170"/>
    </row>
    <row r="19" spans="1:104">
      <c r="A19" s="171">
        <v>4</v>
      </c>
      <c r="B19" s="172" t="s">
        <v>99</v>
      </c>
      <c r="C19" s="173" t="s">
        <v>100</v>
      </c>
      <c r="D19" s="174" t="s">
        <v>101</v>
      </c>
      <c r="E19" s="175">
        <v>8.8800000000000008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1.0200000000000001E-3</v>
      </c>
    </row>
    <row r="20" spans="1:104">
      <c r="A20" s="178"/>
      <c r="B20" s="180"/>
      <c r="C20" s="230" t="s">
        <v>102</v>
      </c>
      <c r="D20" s="231"/>
      <c r="E20" s="181">
        <v>8.8800000000000008</v>
      </c>
      <c r="F20" s="182"/>
      <c r="G20" s="183"/>
      <c r="M20" s="179" t="s">
        <v>102</v>
      </c>
      <c r="O20" s="170"/>
    </row>
    <row r="21" spans="1:104">
      <c r="A21" s="171">
        <v>5</v>
      </c>
      <c r="B21" s="172" t="s">
        <v>103</v>
      </c>
      <c r="C21" s="173" t="s">
        <v>104</v>
      </c>
      <c r="D21" s="174" t="s">
        <v>91</v>
      </c>
      <c r="E21" s="175">
        <v>2.1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0.10471</v>
      </c>
    </row>
    <row r="22" spans="1:104">
      <c r="A22" s="178"/>
      <c r="B22" s="180"/>
      <c r="C22" s="230" t="s">
        <v>105</v>
      </c>
      <c r="D22" s="231"/>
      <c r="E22" s="181">
        <v>0</v>
      </c>
      <c r="F22" s="182"/>
      <c r="G22" s="183"/>
      <c r="M22" s="179" t="s">
        <v>105</v>
      </c>
      <c r="O22" s="170"/>
    </row>
    <row r="23" spans="1:104">
      <c r="A23" s="178"/>
      <c r="B23" s="180"/>
      <c r="C23" s="230" t="s">
        <v>106</v>
      </c>
      <c r="D23" s="231"/>
      <c r="E23" s="181">
        <v>2.1</v>
      </c>
      <c r="F23" s="182"/>
      <c r="G23" s="183"/>
      <c r="M23" s="179" t="s">
        <v>106</v>
      </c>
      <c r="O23" s="170"/>
    </row>
    <row r="24" spans="1:104">
      <c r="A24" s="184"/>
      <c r="B24" s="185" t="s">
        <v>74</v>
      </c>
      <c r="C24" s="186" t="str">
        <f>CONCATENATE(B7," ",C7)</f>
        <v>3 Svislé a kompletní konstrukce</v>
      </c>
      <c r="D24" s="187"/>
      <c r="E24" s="188"/>
      <c r="F24" s="189"/>
      <c r="G24" s="190">
        <f>SUM(G7:G23)</f>
        <v>0</v>
      </c>
      <c r="O24" s="170">
        <v>4</v>
      </c>
      <c r="BA24" s="191">
        <f>SUM(BA7:BA23)</f>
        <v>0</v>
      </c>
      <c r="BB24" s="191">
        <f>SUM(BB7:BB23)</f>
        <v>0</v>
      </c>
      <c r="BC24" s="191">
        <f>SUM(BC7:BC23)</f>
        <v>0</v>
      </c>
      <c r="BD24" s="191">
        <f>SUM(BD7:BD23)</f>
        <v>0</v>
      </c>
      <c r="BE24" s="191">
        <f>SUM(BE7:BE23)</f>
        <v>0</v>
      </c>
    </row>
    <row r="25" spans="1:104">
      <c r="A25" s="163" t="s">
        <v>72</v>
      </c>
      <c r="B25" s="164" t="s">
        <v>107</v>
      </c>
      <c r="C25" s="165" t="s">
        <v>108</v>
      </c>
      <c r="D25" s="166"/>
      <c r="E25" s="167"/>
      <c r="F25" s="167"/>
      <c r="G25" s="168"/>
      <c r="H25" s="169"/>
      <c r="I25" s="169"/>
      <c r="O25" s="170">
        <v>1</v>
      </c>
    </row>
    <row r="26" spans="1:104">
      <c r="A26" s="171">
        <v>6</v>
      </c>
      <c r="B26" s="172" t="s">
        <v>109</v>
      </c>
      <c r="C26" s="173" t="s">
        <v>110</v>
      </c>
      <c r="D26" s="174" t="s">
        <v>91</v>
      </c>
      <c r="E26" s="175">
        <v>11.6584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6.45E-3</v>
      </c>
    </row>
    <row r="27" spans="1:104">
      <c r="A27" s="178"/>
      <c r="B27" s="180"/>
      <c r="C27" s="230" t="s">
        <v>111</v>
      </c>
      <c r="D27" s="231"/>
      <c r="E27" s="181">
        <v>2.2679999999999998</v>
      </c>
      <c r="F27" s="182"/>
      <c r="G27" s="183"/>
      <c r="M27" s="179" t="s">
        <v>111</v>
      </c>
      <c r="O27" s="170"/>
    </row>
    <row r="28" spans="1:104">
      <c r="A28" s="178"/>
      <c r="B28" s="180"/>
      <c r="C28" s="230" t="s">
        <v>112</v>
      </c>
      <c r="D28" s="231"/>
      <c r="E28" s="181">
        <v>1.8333999999999999</v>
      </c>
      <c r="F28" s="182"/>
      <c r="G28" s="183"/>
      <c r="M28" s="179" t="s">
        <v>112</v>
      </c>
      <c r="O28" s="170"/>
    </row>
    <row r="29" spans="1:104">
      <c r="A29" s="178"/>
      <c r="B29" s="180"/>
      <c r="C29" s="230" t="s">
        <v>113</v>
      </c>
      <c r="D29" s="231"/>
      <c r="E29" s="181">
        <v>7.1020000000000003</v>
      </c>
      <c r="F29" s="182"/>
      <c r="G29" s="183"/>
      <c r="M29" s="179" t="s">
        <v>113</v>
      </c>
      <c r="O29" s="170"/>
    </row>
    <row r="30" spans="1:104">
      <c r="A30" s="178"/>
      <c r="B30" s="180"/>
      <c r="C30" s="230" t="s">
        <v>114</v>
      </c>
      <c r="D30" s="231"/>
      <c r="E30" s="181">
        <v>0.45500000000000002</v>
      </c>
      <c r="F30" s="182"/>
      <c r="G30" s="183"/>
      <c r="M30" s="179" t="s">
        <v>114</v>
      </c>
      <c r="O30" s="170"/>
    </row>
    <row r="31" spans="1:104">
      <c r="A31" s="171">
        <v>7</v>
      </c>
      <c r="B31" s="172" t="s">
        <v>115</v>
      </c>
      <c r="C31" s="173" t="s">
        <v>116</v>
      </c>
      <c r="D31" s="174" t="s">
        <v>91</v>
      </c>
      <c r="E31" s="175">
        <v>24.5456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1.694E-2</v>
      </c>
    </row>
    <row r="32" spans="1:104">
      <c r="A32" s="178"/>
      <c r="B32" s="180"/>
      <c r="C32" s="230" t="s">
        <v>117</v>
      </c>
      <c r="D32" s="231"/>
      <c r="E32" s="181">
        <v>0</v>
      </c>
      <c r="F32" s="182"/>
      <c r="G32" s="183"/>
      <c r="M32" s="179" t="s">
        <v>117</v>
      </c>
      <c r="O32" s="170"/>
    </row>
    <row r="33" spans="1:104">
      <c r="A33" s="178"/>
      <c r="B33" s="180"/>
      <c r="C33" s="230" t="s">
        <v>118</v>
      </c>
      <c r="D33" s="231"/>
      <c r="E33" s="181">
        <v>16.238399999999999</v>
      </c>
      <c r="F33" s="182"/>
      <c r="G33" s="183"/>
      <c r="M33" s="179" t="s">
        <v>118</v>
      </c>
      <c r="O33" s="170"/>
    </row>
    <row r="34" spans="1:104">
      <c r="A34" s="178"/>
      <c r="B34" s="180"/>
      <c r="C34" s="230" t="s">
        <v>119</v>
      </c>
      <c r="D34" s="231"/>
      <c r="E34" s="181">
        <v>-0.84</v>
      </c>
      <c r="F34" s="182"/>
      <c r="G34" s="183"/>
      <c r="M34" s="179" t="s">
        <v>119</v>
      </c>
      <c r="O34" s="170"/>
    </row>
    <row r="35" spans="1:104">
      <c r="A35" s="178"/>
      <c r="B35" s="180"/>
      <c r="C35" s="230" t="s">
        <v>120</v>
      </c>
      <c r="D35" s="231"/>
      <c r="E35" s="181">
        <v>5.2224000000000004</v>
      </c>
      <c r="F35" s="182"/>
      <c r="G35" s="183"/>
      <c r="M35" s="179" t="s">
        <v>120</v>
      </c>
      <c r="O35" s="170"/>
    </row>
    <row r="36" spans="1:104">
      <c r="A36" s="178"/>
      <c r="B36" s="180"/>
      <c r="C36" s="230" t="s">
        <v>121</v>
      </c>
      <c r="D36" s="231"/>
      <c r="E36" s="181">
        <v>-0.28000000000000003</v>
      </c>
      <c r="F36" s="182"/>
      <c r="G36" s="183"/>
      <c r="M36" s="179" t="s">
        <v>121</v>
      </c>
      <c r="O36" s="170"/>
    </row>
    <row r="37" spans="1:104">
      <c r="A37" s="178"/>
      <c r="B37" s="180"/>
      <c r="C37" s="230" t="s">
        <v>122</v>
      </c>
      <c r="D37" s="231"/>
      <c r="E37" s="181">
        <v>4.2047999999999996</v>
      </c>
      <c r="F37" s="182"/>
      <c r="G37" s="183"/>
      <c r="M37" s="179" t="s">
        <v>122</v>
      </c>
      <c r="O37" s="170"/>
    </row>
    <row r="38" spans="1:104">
      <c r="A38" s="171">
        <v>8</v>
      </c>
      <c r="B38" s="172" t="s">
        <v>123</v>
      </c>
      <c r="C38" s="173" t="s">
        <v>124</v>
      </c>
      <c r="D38" s="174" t="s">
        <v>91</v>
      </c>
      <c r="E38" s="175">
        <v>36.095999999999997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4.4139999999999999E-2</v>
      </c>
    </row>
    <row r="39" spans="1:104">
      <c r="A39" s="178"/>
      <c r="B39" s="180"/>
      <c r="C39" s="230" t="s">
        <v>125</v>
      </c>
      <c r="D39" s="231"/>
      <c r="E39" s="181">
        <v>0</v>
      </c>
      <c r="F39" s="182"/>
      <c r="G39" s="183"/>
      <c r="M39" s="179" t="s">
        <v>125</v>
      </c>
      <c r="O39" s="170"/>
    </row>
    <row r="40" spans="1:104">
      <c r="A40" s="178"/>
      <c r="B40" s="180"/>
      <c r="C40" s="230" t="s">
        <v>126</v>
      </c>
      <c r="D40" s="231"/>
      <c r="E40" s="181">
        <v>19.103999999999999</v>
      </c>
      <c r="F40" s="182"/>
      <c r="G40" s="183"/>
      <c r="M40" s="179" t="s">
        <v>126</v>
      </c>
      <c r="O40" s="170"/>
    </row>
    <row r="41" spans="1:104">
      <c r="A41" s="178"/>
      <c r="B41" s="180"/>
      <c r="C41" s="230" t="s">
        <v>127</v>
      </c>
      <c r="D41" s="231"/>
      <c r="E41" s="181">
        <v>-3.36</v>
      </c>
      <c r="F41" s="182"/>
      <c r="G41" s="183"/>
      <c r="M41" s="179" t="s">
        <v>127</v>
      </c>
      <c r="O41" s="170"/>
    </row>
    <row r="42" spans="1:104">
      <c r="A42" s="178"/>
      <c r="B42" s="180"/>
      <c r="C42" s="230" t="s">
        <v>128</v>
      </c>
      <c r="D42" s="231"/>
      <c r="E42" s="181">
        <v>8.9920000000000009</v>
      </c>
      <c r="F42" s="182"/>
      <c r="G42" s="183"/>
      <c r="M42" s="179" t="s">
        <v>128</v>
      </c>
      <c r="O42" s="170"/>
    </row>
    <row r="43" spans="1:104">
      <c r="A43" s="178"/>
      <c r="B43" s="180"/>
      <c r="C43" s="230" t="s">
        <v>127</v>
      </c>
      <c r="D43" s="231"/>
      <c r="E43" s="181">
        <v>-3.36</v>
      </c>
      <c r="F43" s="182"/>
      <c r="G43" s="183"/>
      <c r="M43" s="179" t="s">
        <v>127</v>
      </c>
      <c r="O43" s="170"/>
    </row>
    <row r="44" spans="1:104">
      <c r="A44" s="178"/>
      <c r="B44" s="180"/>
      <c r="C44" s="230" t="s">
        <v>129</v>
      </c>
      <c r="D44" s="231"/>
      <c r="E44" s="181">
        <v>17.52</v>
      </c>
      <c r="F44" s="182"/>
      <c r="G44" s="183"/>
      <c r="M44" s="179" t="s">
        <v>129</v>
      </c>
      <c r="O44" s="170"/>
    </row>
    <row r="45" spans="1:104">
      <c r="A45" s="178"/>
      <c r="B45" s="180"/>
      <c r="C45" s="230" t="s">
        <v>94</v>
      </c>
      <c r="D45" s="231"/>
      <c r="E45" s="181">
        <v>-2.8</v>
      </c>
      <c r="F45" s="182"/>
      <c r="G45" s="183"/>
      <c r="M45" s="179" t="s">
        <v>94</v>
      </c>
      <c r="O45" s="170"/>
    </row>
    <row r="46" spans="1:104">
      <c r="A46" s="171">
        <v>9</v>
      </c>
      <c r="B46" s="172" t="s">
        <v>130</v>
      </c>
      <c r="C46" s="173" t="s">
        <v>131</v>
      </c>
      <c r="D46" s="174" t="s">
        <v>91</v>
      </c>
      <c r="E46" s="175">
        <v>12.723599999999999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1</v>
      </c>
      <c r="CZ46" s="146">
        <v>4.7660000000000001E-2</v>
      </c>
    </row>
    <row r="47" spans="1:104">
      <c r="A47" s="178"/>
      <c r="B47" s="180"/>
      <c r="C47" s="230" t="s">
        <v>132</v>
      </c>
      <c r="D47" s="231"/>
      <c r="E47" s="181">
        <v>0</v>
      </c>
      <c r="F47" s="182"/>
      <c r="G47" s="183"/>
      <c r="M47" s="179" t="s">
        <v>132</v>
      </c>
      <c r="O47" s="170"/>
    </row>
    <row r="48" spans="1:104">
      <c r="A48" s="178"/>
      <c r="B48" s="180"/>
      <c r="C48" s="230" t="s">
        <v>133</v>
      </c>
      <c r="D48" s="231"/>
      <c r="E48" s="181">
        <v>3.25</v>
      </c>
      <c r="F48" s="182"/>
      <c r="G48" s="183"/>
      <c r="M48" s="179" t="s">
        <v>133</v>
      </c>
      <c r="O48" s="170"/>
    </row>
    <row r="49" spans="1:104">
      <c r="A49" s="178"/>
      <c r="B49" s="180"/>
      <c r="C49" s="230" t="s">
        <v>134</v>
      </c>
      <c r="D49" s="231"/>
      <c r="E49" s="181">
        <v>-1.4</v>
      </c>
      <c r="F49" s="182"/>
      <c r="G49" s="183"/>
      <c r="M49" s="179" t="s">
        <v>134</v>
      </c>
      <c r="O49" s="170"/>
    </row>
    <row r="50" spans="1:104">
      <c r="A50" s="178"/>
      <c r="B50" s="180"/>
      <c r="C50" s="230" t="s">
        <v>135</v>
      </c>
      <c r="D50" s="231"/>
      <c r="E50" s="181">
        <v>0</v>
      </c>
      <c r="F50" s="182"/>
      <c r="G50" s="183"/>
      <c r="M50" s="179" t="s">
        <v>135</v>
      </c>
      <c r="O50" s="170"/>
    </row>
    <row r="51" spans="1:104">
      <c r="A51" s="178"/>
      <c r="B51" s="180"/>
      <c r="C51" s="230" t="s">
        <v>136</v>
      </c>
      <c r="D51" s="231"/>
      <c r="E51" s="181">
        <v>2.4207999999999998</v>
      </c>
      <c r="F51" s="182"/>
      <c r="G51" s="183"/>
      <c r="M51" s="179" t="s">
        <v>136</v>
      </c>
      <c r="O51" s="170"/>
    </row>
    <row r="52" spans="1:104">
      <c r="A52" s="178"/>
      <c r="B52" s="180"/>
      <c r="C52" s="230" t="s">
        <v>137</v>
      </c>
      <c r="D52" s="231"/>
      <c r="E52" s="181">
        <v>-0.58799999999999997</v>
      </c>
      <c r="F52" s="182"/>
      <c r="G52" s="183"/>
      <c r="M52" s="179" t="s">
        <v>137</v>
      </c>
      <c r="O52" s="170"/>
    </row>
    <row r="53" spans="1:104">
      <c r="A53" s="178"/>
      <c r="B53" s="180"/>
      <c r="C53" s="230" t="s">
        <v>138</v>
      </c>
      <c r="D53" s="231"/>
      <c r="E53" s="181">
        <v>9.6288</v>
      </c>
      <c r="F53" s="182"/>
      <c r="G53" s="183"/>
      <c r="M53" s="179" t="s">
        <v>138</v>
      </c>
      <c r="O53" s="170"/>
    </row>
    <row r="54" spans="1:104">
      <c r="A54" s="178"/>
      <c r="B54" s="180"/>
      <c r="C54" s="230" t="s">
        <v>137</v>
      </c>
      <c r="D54" s="231"/>
      <c r="E54" s="181">
        <v>-0.58799999999999997</v>
      </c>
      <c r="F54" s="182"/>
      <c r="G54" s="183"/>
      <c r="M54" s="179" t="s">
        <v>137</v>
      </c>
      <c r="O54" s="170"/>
    </row>
    <row r="55" spans="1:104">
      <c r="A55" s="184"/>
      <c r="B55" s="185" t="s">
        <v>74</v>
      </c>
      <c r="C55" s="186" t="str">
        <f>CONCATENATE(B25," ",C25)</f>
        <v>61 Upravy povrchů vnitřní</v>
      </c>
      <c r="D55" s="187"/>
      <c r="E55" s="188"/>
      <c r="F55" s="189"/>
      <c r="G55" s="190">
        <f>SUM(G25:G54)</f>
        <v>0</v>
      </c>
      <c r="O55" s="170">
        <v>4</v>
      </c>
      <c r="BA55" s="191">
        <f>SUM(BA25:BA54)</f>
        <v>0</v>
      </c>
      <c r="BB55" s="191">
        <f>SUM(BB25:BB54)</f>
        <v>0</v>
      </c>
      <c r="BC55" s="191">
        <f>SUM(BC25:BC54)</f>
        <v>0</v>
      </c>
      <c r="BD55" s="191">
        <f>SUM(BD25:BD54)</f>
        <v>0</v>
      </c>
      <c r="BE55" s="191">
        <f>SUM(BE25:BE54)</f>
        <v>0</v>
      </c>
    </row>
    <row r="56" spans="1:104">
      <c r="A56" s="163" t="s">
        <v>72</v>
      </c>
      <c r="B56" s="164" t="s">
        <v>139</v>
      </c>
      <c r="C56" s="165" t="s">
        <v>140</v>
      </c>
      <c r="D56" s="166"/>
      <c r="E56" s="167"/>
      <c r="F56" s="167"/>
      <c r="G56" s="168"/>
      <c r="H56" s="169"/>
      <c r="I56" s="169"/>
      <c r="O56" s="170">
        <v>1</v>
      </c>
    </row>
    <row r="57" spans="1:104">
      <c r="A57" s="171">
        <v>10</v>
      </c>
      <c r="B57" s="172" t="s">
        <v>141</v>
      </c>
      <c r="C57" s="173" t="s">
        <v>142</v>
      </c>
      <c r="D57" s="174" t="s">
        <v>143</v>
      </c>
      <c r="E57" s="175">
        <v>0.83799999999999997</v>
      </c>
      <c r="F57" s="175">
        <v>0</v>
      </c>
      <c r="G57" s="176">
        <f>E57*F57</f>
        <v>0</v>
      </c>
      <c r="O57" s="170">
        <v>2</v>
      </c>
      <c r="AA57" s="146">
        <v>1</v>
      </c>
      <c r="AB57" s="146">
        <v>1</v>
      </c>
      <c r="AC57" s="146">
        <v>1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</v>
      </c>
      <c r="CB57" s="177">
        <v>1</v>
      </c>
      <c r="CZ57" s="146">
        <v>2.5249999999999999</v>
      </c>
    </row>
    <row r="58" spans="1:104">
      <c r="A58" s="178"/>
      <c r="B58" s="180"/>
      <c r="C58" s="230" t="s">
        <v>144</v>
      </c>
      <c r="D58" s="231"/>
      <c r="E58" s="181">
        <v>0</v>
      </c>
      <c r="F58" s="182"/>
      <c r="G58" s="183"/>
      <c r="M58" s="179" t="s">
        <v>144</v>
      </c>
      <c r="O58" s="170"/>
    </row>
    <row r="59" spans="1:104">
      <c r="A59" s="178"/>
      <c r="B59" s="180"/>
      <c r="C59" s="230" t="s">
        <v>145</v>
      </c>
      <c r="D59" s="231"/>
      <c r="E59" s="181">
        <v>0</v>
      </c>
      <c r="F59" s="182"/>
      <c r="G59" s="183"/>
      <c r="M59" s="179" t="s">
        <v>145</v>
      </c>
      <c r="O59" s="170"/>
    </row>
    <row r="60" spans="1:104">
      <c r="A60" s="178"/>
      <c r="B60" s="180"/>
      <c r="C60" s="230" t="s">
        <v>146</v>
      </c>
      <c r="D60" s="231"/>
      <c r="E60" s="181">
        <v>0.1807</v>
      </c>
      <c r="F60" s="182"/>
      <c r="G60" s="183"/>
      <c r="M60" s="179" t="s">
        <v>146</v>
      </c>
      <c r="O60" s="170"/>
    </row>
    <row r="61" spans="1:104">
      <c r="A61" s="178"/>
      <c r="B61" s="180"/>
      <c r="C61" s="230" t="s">
        <v>147</v>
      </c>
      <c r="D61" s="231"/>
      <c r="E61" s="181">
        <v>0</v>
      </c>
      <c r="F61" s="182"/>
      <c r="G61" s="183"/>
      <c r="M61" s="179" t="s">
        <v>147</v>
      </c>
      <c r="O61" s="170"/>
    </row>
    <row r="62" spans="1:104">
      <c r="A62" s="178"/>
      <c r="B62" s="180"/>
      <c r="C62" s="230" t="s">
        <v>148</v>
      </c>
      <c r="D62" s="231"/>
      <c r="E62" s="181">
        <v>0.1283</v>
      </c>
      <c r="F62" s="182"/>
      <c r="G62" s="183"/>
      <c r="M62" s="179" t="s">
        <v>148</v>
      </c>
      <c r="O62" s="170"/>
    </row>
    <row r="63" spans="1:104">
      <c r="A63" s="178"/>
      <c r="B63" s="180"/>
      <c r="C63" s="230" t="s">
        <v>149</v>
      </c>
      <c r="D63" s="231"/>
      <c r="E63" s="181">
        <v>0</v>
      </c>
      <c r="F63" s="182"/>
      <c r="G63" s="183"/>
      <c r="M63" s="179" t="s">
        <v>149</v>
      </c>
      <c r="O63" s="170"/>
    </row>
    <row r="64" spans="1:104">
      <c r="A64" s="178"/>
      <c r="B64" s="180"/>
      <c r="C64" s="230" t="s">
        <v>150</v>
      </c>
      <c r="D64" s="231"/>
      <c r="E64" s="181">
        <v>0.49709999999999999</v>
      </c>
      <c r="F64" s="182"/>
      <c r="G64" s="183"/>
      <c r="M64" s="179" t="s">
        <v>150</v>
      </c>
      <c r="O64" s="170"/>
    </row>
    <row r="65" spans="1:104">
      <c r="A65" s="178"/>
      <c r="B65" s="180"/>
      <c r="C65" s="230" t="s">
        <v>151</v>
      </c>
      <c r="D65" s="231"/>
      <c r="E65" s="181">
        <v>3.1899999999999998E-2</v>
      </c>
      <c r="F65" s="182"/>
      <c r="G65" s="183"/>
      <c r="M65" s="179" t="s">
        <v>151</v>
      </c>
      <c r="O65" s="170"/>
    </row>
    <row r="66" spans="1:104">
      <c r="A66" s="184"/>
      <c r="B66" s="185" t="s">
        <v>74</v>
      </c>
      <c r="C66" s="186" t="str">
        <f>CONCATENATE(B56," ",C56)</f>
        <v>63 Podlahy a podlahové konstrukce</v>
      </c>
      <c r="D66" s="187"/>
      <c r="E66" s="188"/>
      <c r="F66" s="189"/>
      <c r="G66" s="190">
        <f>SUM(G56:G65)</f>
        <v>0</v>
      </c>
      <c r="O66" s="170">
        <v>4</v>
      </c>
      <c r="BA66" s="191">
        <f>SUM(BA56:BA65)</f>
        <v>0</v>
      </c>
      <c r="BB66" s="191">
        <f>SUM(BB56:BB65)</f>
        <v>0</v>
      </c>
      <c r="BC66" s="191">
        <f>SUM(BC56:BC65)</f>
        <v>0</v>
      </c>
      <c r="BD66" s="191">
        <f>SUM(BD56:BD65)</f>
        <v>0</v>
      </c>
      <c r="BE66" s="191">
        <f>SUM(BE56:BE65)</f>
        <v>0</v>
      </c>
    </row>
    <row r="67" spans="1:104">
      <c r="A67" s="163" t="s">
        <v>72</v>
      </c>
      <c r="B67" s="164" t="s">
        <v>152</v>
      </c>
      <c r="C67" s="165" t="s">
        <v>153</v>
      </c>
      <c r="D67" s="166"/>
      <c r="E67" s="167"/>
      <c r="F67" s="167"/>
      <c r="G67" s="168"/>
      <c r="H67" s="169"/>
      <c r="I67" s="169"/>
      <c r="O67" s="170">
        <v>1</v>
      </c>
    </row>
    <row r="68" spans="1:104" ht="22.5">
      <c r="A68" s="171">
        <v>11</v>
      </c>
      <c r="B68" s="172" t="s">
        <v>154</v>
      </c>
      <c r="C68" s="173" t="s">
        <v>155</v>
      </c>
      <c r="D68" s="174" t="s">
        <v>86</v>
      </c>
      <c r="E68" s="175">
        <v>4</v>
      </c>
      <c r="F68" s="175">
        <v>0</v>
      </c>
      <c r="G68" s="176">
        <f>E68*F68</f>
        <v>0</v>
      </c>
      <c r="O68" s="170">
        <v>2</v>
      </c>
      <c r="AA68" s="146">
        <v>1</v>
      </c>
      <c r="AB68" s="146">
        <v>1</v>
      </c>
      <c r="AC68" s="146">
        <v>1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1</v>
      </c>
      <c r="CZ68" s="146">
        <v>3.0550000000000001E-2</v>
      </c>
    </row>
    <row r="69" spans="1:104">
      <c r="A69" s="178"/>
      <c r="B69" s="180"/>
      <c r="C69" s="230" t="s">
        <v>88</v>
      </c>
      <c r="D69" s="231"/>
      <c r="E69" s="181">
        <v>4</v>
      </c>
      <c r="F69" s="182"/>
      <c r="G69" s="183"/>
      <c r="M69" s="179">
        <v>4</v>
      </c>
      <c r="O69" s="170"/>
    </row>
    <row r="70" spans="1:104">
      <c r="A70" s="171">
        <v>12</v>
      </c>
      <c r="B70" s="172" t="s">
        <v>156</v>
      </c>
      <c r="C70" s="173" t="s">
        <v>157</v>
      </c>
      <c r="D70" s="174" t="s">
        <v>86</v>
      </c>
      <c r="E70" s="175">
        <v>2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1</v>
      </c>
      <c r="CZ70" s="146">
        <v>0</v>
      </c>
    </row>
    <row r="71" spans="1:104">
      <c r="A71" s="178"/>
      <c r="B71" s="180"/>
      <c r="C71" s="230" t="s">
        <v>158</v>
      </c>
      <c r="D71" s="231"/>
      <c r="E71" s="181">
        <v>0</v>
      </c>
      <c r="F71" s="182"/>
      <c r="G71" s="183"/>
      <c r="M71" s="179" t="s">
        <v>158</v>
      </c>
      <c r="O71" s="170"/>
    </row>
    <row r="72" spans="1:104">
      <c r="A72" s="178"/>
      <c r="B72" s="180"/>
      <c r="C72" s="230" t="s">
        <v>159</v>
      </c>
      <c r="D72" s="231"/>
      <c r="E72" s="181">
        <v>2</v>
      </c>
      <c r="F72" s="182"/>
      <c r="G72" s="183"/>
      <c r="M72" s="179">
        <v>2</v>
      </c>
      <c r="O72" s="170"/>
    </row>
    <row r="73" spans="1:104">
      <c r="A73" s="171">
        <v>13</v>
      </c>
      <c r="B73" s="172" t="s">
        <v>160</v>
      </c>
      <c r="C73" s="173" t="s">
        <v>161</v>
      </c>
      <c r="D73" s="174" t="s">
        <v>86</v>
      </c>
      <c r="E73" s="175">
        <v>2</v>
      </c>
      <c r="F73" s="175">
        <v>0</v>
      </c>
      <c r="G73" s="176">
        <f>E73*F73</f>
        <v>0</v>
      </c>
      <c r="O73" s="170">
        <v>2</v>
      </c>
      <c r="AA73" s="146">
        <v>12</v>
      </c>
      <c r="AB73" s="146">
        <v>0</v>
      </c>
      <c r="AC73" s="146">
        <v>30</v>
      </c>
      <c r="AZ73" s="146">
        <v>1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12</v>
      </c>
      <c r="CB73" s="177">
        <v>0</v>
      </c>
      <c r="CZ73" s="146">
        <v>2.0000000000000002E-5</v>
      </c>
    </row>
    <row r="74" spans="1:104">
      <c r="A74" s="178"/>
      <c r="B74" s="180"/>
      <c r="C74" s="230" t="s">
        <v>162</v>
      </c>
      <c r="D74" s="231"/>
      <c r="E74" s="181">
        <v>0</v>
      </c>
      <c r="F74" s="182"/>
      <c r="G74" s="183"/>
      <c r="M74" s="179" t="s">
        <v>162</v>
      </c>
      <c r="O74" s="170"/>
    </row>
    <row r="75" spans="1:104">
      <c r="A75" s="178"/>
      <c r="B75" s="180"/>
      <c r="C75" s="230" t="s">
        <v>159</v>
      </c>
      <c r="D75" s="231"/>
      <c r="E75" s="181">
        <v>2</v>
      </c>
      <c r="F75" s="182"/>
      <c r="G75" s="183"/>
      <c r="M75" s="179">
        <v>2</v>
      </c>
      <c r="O75" s="170"/>
    </row>
    <row r="76" spans="1:104">
      <c r="A76" s="184"/>
      <c r="B76" s="185" t="s">
        <v>74</v>
      </c>
      <c r="C76" s="186" t="str">
        <f>CONCATENATE(B67," ",C67)</f>
        <v>64 Výplně otvorů</v>
      </c>
      <c r="D76" s="187"/>
      <c r="E76" s="188"/>
      <c r="F76" s="189"/>
      <c r="G76" s="190">
        <f>SUM(G67:G75)</f>
        <v>0</v>
      </c>
      <c r="O76" s="170">
        <v>4</v>
      </c>
      <c r="BA76" s="191">
        <f>SUM(BA67:BA75)</f>
        <v>0</v>
      </c>
      <c r="BB76" s="191">
        <f>SUM(BB67:BB75)</f>
        <v>0</v>
      </c>
      <c r="BC76" s="191">
        <f>SUM(BC67:BC75)</f>
        <v>0</v>
      </c>
      <c r="BD76" s="191">
        <f>SUM(BD67:BD75)</f>
        <v>0</v>
      </c>
      <c r="BE76" s="191">
        <f>SUM(BE67:BE75)</f>
        <v>0</v>
      </c>
    </row>
    <row r="77" spans="1:104">
      <c r="A77" s="163" t="s">
        <v>72</v>
      </c>
      <c r="B77" s="164" t="s">
        <v>163</v>
      </c>
      <c r="C77" s="165" t="s">
        <v>164</v>
      </c>
      <c r="D77" s="166"/>
      <c r="E77" s="167"/>
      <c r="F77" s="167"/>
      <c r="G77" s="168"/>
      <c r="H77" s="169"/>
      <c r="I77" s="169"/>
      <c r="O77" s="170">
        <v>1</v>
      </c>
    </row>
    <row r="78" spans="1:104">
      <c r="A78" s="171">
        <v>14</v>
      </c>
      <c r="B78" s="172" t="s">
        <v>165</v>
      </c>
      <c r="C78" s="173" t="s">
        <v>166</v>
      </c>
      <c r="D78" s="174" t="s">
        <v>91</v>
      </c>
      <c r="E78" s="175">
        <v>13.9514</v>
      </c>
      <c r="F78" s="175">
        <v>0</v>
      </c>
      <c r="G78" s="176">
        <f>E78*F78</f>
        <v>0</v>
      </c>
      <c r="O78" s="170">
        <v>2</v>
      </c>
      <c r="AA78" s="146">
        <v>1</v>
      </c>
      <c r="AB78" s="146">
        <v>1</v>
      </c>
      <c r="AC78" s="146">
        <v>1</v>
      </c>
      <c r="AZ78" s="146">
        <v>1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1</v>
      </c>
      <c r="CZ78" s="146">
        <v>1.2099999999999999E-3</v>
      </c>
    </row>
    <row r="79" spans="1:104">
      <c r="A79" s="178"/>
      <c r="B79" s="180"/>
      <c r="C79" s="230" t="s">
        <v>167</v>
      </c>
      <c r="D79" s="231"/>
      <c r="E79" s="181">
        <v>7.1020000000000003</v>
      </c>
      <c r="F79" s="182"/>
      <c r="G79" s="183"/>
      <c r="M79" s="179" t="s">
        <v>167</v>
      </c>
      <c r="O79" s="170"/>
    </row>
    <row r="80" spans="1:104">
      <c r="A80" s="178"/>
      <c r="B80" s="180"/>
      <c r="C80" s="230" t="s">
        <v>112</v>
      </c>
      <c r="D80" s="231"/>
      <c r="E80" s="181">
        <v>1.8333999999999999</v>
      </c>
      <c r="F80" s="182"/>
      <c r="G80" s="183"/>
      <c r="M80" s="179" t="s">
        <v>112</v>
      </c>
      <c r="O80" s="170"/>
    </row>
    <row r="81" spans="1:104">
      <c r="A81" s="178"/>
      <c r="B81" s="180"/>
      <c r="C81" s="230" t="s">
        <v>168</v>
      </c>
      <c r="D81" s="231"/>
      <c r="E81" s="181">
        <v>2.016</v>
      </c>
      <c r="F81" s="182"/>
      <c r="G81" s="183"/>
      <c r="M81" s="179" t="s">
        <v>168</v>
      </c>
      <c r="O81" s="170"/>
    </row>
    <row r="82" spans="1:104">
      <c r="A82" s="178"/>
      <c r="B82" s="180"/>
      <c r="C82" s="230" t="s">
        <v>169</v>
      </c>
      <c r="D82" s="231"/>
      <c r="E82" s="181">
        <v>3</v>
      </c>
      <c r="F82" s="182"/>
      <c r="G82" s="183"/>
      <c r="M82" s="179" t="s">
        <v>169</v>
      </c>
      <c r="O82" s="170"/>
    </row>
    <row r="83" spans="1:104">
      <c r="A83" s="184"/>
      <c r="B83" s="185" t="s">
        <v>74</v>
      </c>
      <c r="C83" s="186" t="str">
        <f>CONCATENATE(B77," ",C77)</f>
        <v>94 Lešení a stavební výtahy</v>
      </c>
      <c r="D83" s="187"/>
      <c r="E83" s="188"/>
      <c r="F83" s="189"/>
      <c r="G83" s="190">
        <f>SUM(G77:G82)</f>
        <v>0</v>
      </c>
      <c r="O83" s="170">
        <v>4</v>
      </c>
      <c r="BA83" s="191">
        <f>SUM(BA77:BA82)</f>
        <v>0</v>
      </c>
      <c r="BB83" s="191">
        <f>SUM(BB77:BB82)</f>
        <v>0</v>
      </c>
      <c r="BC83" s="191">
        <f>SUM(BC77:BC82)</f>
        <v>0</v>
      </c>
      <c r="BD83" s="191">
        <f>SUM(BD77:BD82)</f>
        <v>0</v>
      </c>
      <c r="BE83" s="191">
        <f>SUM(BE77:BE82)</f>
        <v>0</v>
      </c>
    </row>
    <row r="84" spans="1:104">
      <c r="A84" s="163" t="s">
        <v>72</v>
      </c>
      <c r="B84" s="164" t="s">
        <v>170</v>
      </c>
      <c r="C84" s="165" t="s">
        <v>171</v>
      </c>
      <c r="D84" s="166"/>
      <c r="E84" s="167"/>
      <c r="F84" s="167"/>
      <c r="G84" s="168"/>
      <c r="H84" s="169"/>
      <c r="I84" s="169"/>
      <c r="O84" s="170">
        <v>1</v>
      </c>
    </row>
    <row r="85" spans="1:104" ht="22.5">
      <c r="A85" s="171">
        <v>15</v>
      </c>
      <c r="B85" s="172" t="s">
        <v>172</v>
      </c>
      <c r="C85" s="173" t="s">
        <v>173</v>
      </c>
      <c r="D85" s="174" t="s">
        <v>143</v>
      </c>
      <c r="E85" s="175">
        <v>0.83799999999999997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1</v>
      </c>
      <c r="AC85" s="146">
        <v>1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</v>
      </c>
      <c r="CB85" s="177">
        <v>1</v>
      </c>
      <c r="CZ85" s="146">
        <v>0</v>
      </c>
    </row>
    <row r="86" spans="1:104">
      <c r="A86" s="178"/>
      <c r="B86" s="180"/>
      <c r="C86" s="230" t="s">
        <v>144</v>
      </c>
      <c r="D86" s="231"/>
      <c r="E86" s="181">
        <v>0</v>
      </c>
      <c r="F86" s="182"/>
      <c r="G86" s="183"/>
      <c r="M86" s="179" t="s">
        <v>144</v>
      </c>
      <c r="O86" s="170"/>
    </row>
    <row r="87" spans="1:104">
      <c r="A87" s="178"/>
      <c r="B87" s="180"/>
      <c r="C87" s="230" t="s">
        <v>145</v>
      </c>
      <c r="D87" s="231"/>
      <c r="E87" s="181">
        <v>0</v>
      </c>
      <c r="F87" s="182"/>
      <c r="G87" s="183"/>
      <c r="M87" s="179" t="s">
        <v>145</v>
      </c>
      <c r="O87" s="170"/>
    </row>
    <row r="88" spans="1:104">
      <c r="A88" s="178"/>
      <c r="B88" s="180"/>
      <c r="C88" s="230" t="s">
        <v>146</v>
      </c>
      <c r="D88" s="231"/>
      <c r="E88" s="181">
        <v>0.1807</v>
      </c>
      <c r="F88" s="182"/>
      <c r="G88" s="183"/>
      <c r="M88" s="179" t="s">
        <v>146</v>
      </c>
      <c r="O88" s="170"/>
    </row>
    <row r="89" spans="1:104">
      <c r="A89" s="178"/>
      <c r="B89" s="180"/>
      <c r="C89" s="230" t="s">
        <v>147</v>
      </c>
      <c r="D89" s="231"/>
      <c r="E89" s="181">
        <v>0</v>
      </c>
      <c r="F89" s="182"/>
      <c r="G89" s="183"/>
      <c r="M89" s="179" t="s">
        <v>147</v>
      </c>
      <c r="O89" s="170"/>
    </row>
    <row r="90" spans="1:104">
      <c r="A90" s="178"/>
      <c r="B90" s="180"/>
      <c r="C90" s="230" t="s">
        <v>148</v>
      </c>
      <c r="D90" s="231"/>
      <c r="E90" s="181">
        <v>0.1283</v>
      </c>
      <c r="F90" s="182"/>
      <c r="G90" s="183"/>
      <c r="M90" s="179" t="s">
        <v>148</v>
      </c>
      <c r="O90" s="170"/>
    </row>
    <row r="91" spans="1:104">
      <c r="A91" s="178"/>
      <c r="B91" s="180"/>
      <c r="C91" s="230" t="s">
        <v>149</v>
      </c>
      <c r="D91" s="231"/>
      <c r="E91" s="181">
        <v>0</v>
      </c>
      <c r="F91" s="182"/>
      <c r="G91" s="183"/>
      <c r="M91" s="179" t="s">
        <v>149</v>
      </c>
      <c r="O91" s="170"/>
    </row>
    <row r="92" spans="1:104">
      <c r="A92" s="178"/>
      <c r="B92" s="180"/>
      <c r="C92" s="230" t="s">
        <v>150</v>
      </c>
      <c r="D92" s="231"/>
      <c r="E92" s="181">
        <v>0.49709999999999999</v>
      </c>
      <c r="F92" s="182"/>
      <c r="G92" s="183"/>
      <c r="M92" s="179" t="s">
        <v>150</v>
      </c>
      <c r="O92" s="170"/>
    </row>
    <row r="93" spans="1:104">
      <c r="A93" s="178"/>
      <c r="B93" s="180"/>
      <c r="C93" s="230" t="s">
        <v>151</v>
      </c>
      <c r="D93" s="231"/>
      <c r="E93" s="181">
        <v>3.1899999999999998E-2</v>
      </c>
      <c r="F93" s="182"/>
      <c r="G93" s="183"/>
      <c r="M93" s="179" t="s">
        <v>151</v>
      </c>
      <c r="O93" s="170"/>
    </row>
    <row r="94" spans="1:104">
      <c r="A94" s="171">
        <v>16</v>
      </c>
      <c r="B94" s="172" t="s">
        <v>174</v>
      </c>
      <c r="C94" s="173" t="s">
        <v>175</v>
      </c>
      <c r="D94" s="174" t="s">
        <v>91</v>
      </c>
      <c r="E94" s="175">
        <v>11.971399999999999</v>
      </c>
      <c r="F94" s="175">
        <v>0</v>
      </c>
      <c r="G94" s="176">
        <f>E94*F94</f>
        <v>0</v>
      </c>
      <c r="O94" s="170">
        <v>2</v>
      </c>
      <c r="AA94" s="146">
        <v>1</v>
      </c>
      <c r="AB94" s="146">
        <v>1</v>
      </c>
      <c r="AC94" s="146">
        <v>1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</v>
      </c>
      <c r="CB94" s="177">
        <v>1</v>
      </c>
      <c r="CZ94" s="146">
        <v>0</v>
      </c>
    </row>
    <row r="95" spans="1:104">
      <c r="A95" s="178"/>
      <c r="B95" s="180"/>
      <c r="C95" s="230" t="s">
        <v>144</v>
      </c>
      <c r="D95" s="231"/>
      <c r="E95" s="181">
        <v>0</v>
      </c>
      <c r="F95" s="182"/>
      <c r="G95" s="183"/>
      <c r="M95" s="179" t="s">
        <v>144</v>
      </c>
      <c r="O95" s="170"/>
    </row>
    <row r="96" spans="1:104">
      <c r="A96" s="178"/>
      <c r="B96" s="180"/>
      <c r="C96" s="230" t="s">
        <v>145</v>
      </c>
      <c r="D96" s="231"/>
      <c r="E96" s="181">
        <v>0</v>
      </c>
      <c r="F96" s="182"/>
      <c r="G96" s="183"/>
      <c r="M96" s="179" t="s">
        <v>145</v>
      </c>
      <c r="O96" s="170"/>
    </row>
    <row r="97" spans="1:104">
      <c r="A97" s="178"/>
      <c r="B97" s="180"/>
      <c r="C97" s="230" t="s">
        <v>176</v>
      </c>
      <c r="D97" s="231"/>
      <c r="E97" s="181">
        <v>2.581</v>
      </c>
      <c r="F97" s="182"/>
      <c r="G97" s="183"/>
      <c r="M97" s="179" t="s">
        <v>176</v>
      </c>
      <c r="O97" s="170"/>
    </row>
    <row r="98" spans="1:104">
      <c r="A98" s="178"/>
      <c r="B98" s="180"/>
      <c r="C98" s="230" t="s">
        <v>147</v>
      </c>
      <c r="D98" s="231"/>
      <c r="E98" s="181">
        <v>0</v>
      </c>
      <c r="F98" s="182"/>
      <c r="G98" s="183"/>
      <c r="M98" s="179" t="s">
        <v>147</v>
      </c>
      <c r="O98" s="170"/>
    </row>
    <row r="99" spans="1:104">
      <c r="A99" s="178"/>
      <c r="B99" s="180"/>
      <c r="C99" s="230" t="s">
        <v>112</v>
      </c>
      <c r="D99" s="231"/>
      <c r="E99" s="181">
        <v>1.8333999999999999</v>
      </c>
      <c r="F99" s="182"/>
      <c r="G99" s="183"/>
      <c r="M99" s="179" t="s">
        <v>112</v>
      </c>
      <c r="O99" s="170"/>
    </row>
    <row r="100" spans="1:104">
      <c r="A100" s="178"/>
      <c r="B100" s="180"/>
      <c r="C100" s="230" t="s">
        <v>149</v>
      </c>
      <c r="D100" s="231"/>
      <c r="E100" s="181">
        <v>0</v>
      </c>
      <c r="F100" s="182"/>
      <c r="G100" s="183"/>
      <c r="M100" s="179" t="s">
        <v>149</v>
      </c>
      <c r="O100" s="170"/>
    </row>
    <row r="101" spans="1:104">
      <c r="A101" s="178"/>
      <c r="B101" s="180"/>
      <c r="C101" s="230" t="s">
        <v>167</v>
      </c>
      <c r="D101" s="231"/>
      <c r="E101" s="181">
        <v>7.1020000000000003</v>
      </c>
      <c r="F101" s="182"/>
      <c r="G101" s="183"/>
      <c r="M101" s="179" t="s">
        <v>167</v>
      </c>
      <c r="O101" s="170"/>
    </row>
    <row r="102" spans="1:104">
      <c r="A102" s="178"/>
      <c r="B102" s="180"/>
      <c r="C102" s="230" t="s">
        <v>114</v>
      </c>
      <c r="D102" s="231"/>
      <c r="E102" s="181">
        <v>0.45500000000000002</v>
      </c>
      <c r="F102" s="182"/>
      <c r="G102" s="183"/>
      <c r="M102" s="179" t="s">
        <v>114</v>
      </c>
      <c r="O102" s="170"/>
    </row>
    <row r="103" spans="1:104">
      <c r="A103" s="171">
        <v>17</v>
      </c>
      <c r="B103" s="172" t="s">
        <v>177</v>
      </c>
      <c r="C103" s="173" t="s">
        <v>178</v>
      </c>
      <c r="D103" s="174" t="s">
        <v>86</v>
      </c>
      <c r="E103" s="175">
        <v>2</v>
      </c>
      <c r="F103" s="175">
        <v>0</v>
      </c>
      <c r="G103" s="176">
        <f>E103*F103</f>
        <v>0</v>
      </c>
      <c r="O103" s="170">
        <v>2</v>
      </c>
      <c r="AA103" s="146">
        <v>1</v>
      </c>
      <c r="AB103" s="146">
        <v>1</v>
      </c>
      <c r="AC103" s="146">
        <v>1</v>
      </c>
      <c r="AZ103" s="146">
        <v>1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1</v>
      </c>
      <c r="CB103" s="177">
        <v>1</v>
      </c>
      <c r="CZ103" s="146">
        <v>0</v>
      </c>
    </row>
    <row r="104" spans="1:104">
      <c r="A104" s="178"/>
      <c r="B104" s="180"/>
      <c r="C104" s="230" t="s">
        <v>159</v>
      </c>
      <c r="D104" s="231"/>
      <c r="E104" s="181">
        <v>2</v>
      </c>
      <c r="F104" s="182"/>
      <c r="G104" s="183"/>
      <c r="M104" s="179">
        <v>2</v>
      </c>
      <c r="O104" s="170"/>
    </row>
    <row r="105" spans="1:104">
      <c r="A105" s="171">
        <v>18</v>
      </c>
      <c r="B105" s="172" t="s">
        <v>179</v>
      </c>
      <c r="C105" s="173" t="s">
        <v>180</v>
      </c>
      <c r="D105" s="174" t="s">
        <v>86</v>
      </c>
      <c r="E105" s="175">
        <v>2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1</v>
      </c>
      <c r="CZ105" s="146">
        <v>0</v>
      </c>
    </row>
    <row r="106" spans="1:104">
      <c r="A106" s="178"/>
      <c r="B106" s="180"/>
      <c r="C106" s="230" t="s">
        <v>159</v>
      </c>
      <c r="D106" s="231"/>
      <c r="E106" s="181">
        <v>2</v>
      </c>
      <c r="F106" s="182"/>
      <c r="G106" s="183"/>
      <c r="M106" s="179">
        <v>2</v>
      </c>
      <c r="O106" s="170"/>
    </row>
    <row r="107" spans="1:104">
      <c r="A107" s="171">
        <v>19</v>
      </c>
      <c r="B107" s="172" t="s">
        <v>181</v>
      </c>
      <c r="C107" s="173" t="s">
        <v>182</v>
      </c>
      <c r="D107" s="174" t="s">
        <v>91</v>
      </c>
      <c r="E107" s="175">
        <v>2.8279999999999998</v>
      </c>
      <c r="F107" s="175">
        <v>0</v>
      </c>
      <c r="G107" s="176">
        <f>E107*F107</f>
        <v>0</v>
      </c>
      <c r="O107" s="170">
        <v>2</v>
      </c>
      <c r="AA107" s="146">
        <v>1</v>
      </c>
      <c r="AB107" s="146">
        <v>1</v>
      </c>
      <c r="AC107" s="146">
        <v>1</v>
      </c>
      <c r="AZ107" s="146">
        <v>1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1</v>
      </c>
      <c r="CB107" s="177">
        <v>1</v>
      </c>
      <c r="CZ107" s="146">
        <v>1.17E-3</v>
      </c>
    </row>
    <row r="108" spans="1:104">
      <c r="A108" s="178"/>
      <c r="B108" s="180"/>
      <c r="C108" s="230" t="s">
        <v>183</v>
      </c>
      <c r="D108" s="231"/>
      <c r="E108" s="181">
        <v>2.8279999999999998</v>
      </c>
      <c r="F108" s="182"/>
      <c r="G108" s="183"/>
      <c r="M108" s="179" t="s">
        <v>183</v>
      </c>
      <c r="O108" s="170"/>
    </row>
    <row r="109" spans="1:104">
      <c r="A109" s="184"/>
      <c r="B109" s="185" t="s">
        <v>74</v>
      </c>
      <c r="C109" s="186" t="str">
        <f>CONCATENATE(B84," ",C84)</f>
        <v>96 Bourání konstrukcí</v>
      </c>
      <c r="D109" s="187"/>
      <c r="E109" s="188"/>
      <c r="F109" s="189"/>
      <c r="G109" s="190">
        <f>SUM(G84:G108)</f>
        <v>0</v>
      </c>
      <c r="O109" s="170">
        <v>4</v>
      </c>
      <c r="BA109" s="191">
        <f>SUM(BA84:BA108)</f>
        <v>0</v>
      </c>
      <c r="BB109" s="191">
        <f>SUM(BB84:BB108)</f>
        <v>0</v>
      </c>
      <c r="BC109" s="191">
        <f>SUM(BC84:BC108)</f>
        <v>0</v>
      </c>
      <c r="BD109" s="191">
        <f>SUM(BD84:BD108)</f>
        <v>0</v>
      </c>
      <c r="BE109" s="191">
        <f>SUM(BE84:BE108)</f>
        <v>0</v>
      </c>
    </row>
    <row r="110" spans="1:104">
      <c r="A110" s="163" t="s">
        <v>72</v>
      </c>
      <c r="B110" s="164" t="s">
        <v>184</v>
      </c>
      <c r="C110" s="165" t="s">
        <v>185</v>
      </c>
      <c r="D110" s="166"/>
      <c r="E110" s="167"/>
      <c r="F110" s="167"/>
      <c r="G110" s="168"/>
      <c r="H110" s="169"/>
      <c r="I110" s="169"/>
      <c r="O110" s="170">
        <v>1</v>
      </c>
    </row>
    <row r="111" spans="1:104">
      <c r="A111" s="171">
        <v>20</v>
      </c>
      <c r="B111" s="172" t="s">
        <v>186</v>
      </c>
      <c r="C111" s="173" t="s">
        <v>187</v>
      </c>
      <c r="D111" s="174" t="s">
        <v>101</v>
      </c>
      <c r="E111" s="175">
        <v>8.08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1</v>
      </c>
      <c r="AC111" s="146">
        <v>1</v>
      </c>
      <c r="AZ111" s="146">
        <v>1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</v>
      </c>
      <c r="CB111" s="177">
        <v>1</v>
      </c>
      <c r="CZ111" s="146">
        <v>0</v>
      </c>
    </row>
    <row r="112" spans="1:104">
      <c r="A112" s="178"/>
      <c r="B112" s="180"/>
      <c r="C112" s="230" t="s">
        <v>188</v>
      </c>
      <c r="D112" s="231"/>
      <c r="E112" s="181">
        <v>0</v>
      </c>
      <c r="F112" s="182"/>
      <c r="G112" s="183"/>
      <c r="M112" s="179" t="s">
        <v>188</v>
      </c>
      <c r="O112" s="170"/>
    </row>
    <row r="113" spans="1:104">
      <c r="A113" s="178"/>
      <c r="B113" s="180"/>
      <c r="C113" s="230" t="s">
        <v>189</v>
      </c>
      <c r="D113" s="231"/>
      <c r="E113" s="181">
        <v>8.08</v>
      </c>
      <c r="F113" s="182"/>
      <c r="G113" s="183"/>
      <c r="M113" s="179" t="s">
        <v>189</v>
      </c>
      <c r="O113" s="170"/>
    </row>
    <row r="114" spans="1:104">
      <c r="A114" s="171">
        <v>21</v>
      </c>
      <c r="B114" s="172" t="s">
        <v>190</v>
      </c>
      <c r="C114" s="173" t="s">
        <v>191</v>
      </c>
      <c r="D114" s="174" t="s">
        <v>91</v>
      </c>
      <c r="E114" s="175">
        <v>36.095999999999997</v>
      </c>
      <c r="F114" s="175">
        <v>0</v>
      </c>
      <c r="G114" s="176">
        <f>E114*F114</f>
        <v>0</v>
      </c>
      <c r="O114" s="170">
        <v>2</v>
      </c>
      <c r="AA114" s="146">
        <v>1</v>
      </c>
      <c r="AB114" s="146">
        <v>1</v>
      </c>
      <c r="AC114" s="146">
        <v>1</v>
      </c>
      <c r="AZ114" s="146">
        <v>1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</v>
      </c>
      <c r="CB114" s="177">
        <v>1</v>
      </c>
      <c r="CZ114" s="146">
        <v>0</v>
      </c>
    </row>
    <row r="115" spans="1:104">
      <c r="A115" s="178"/>
      <c r="B115" s="180"/>
      <c r="C115" s="230" t="s">
        <v>125</v>
      </c>
      <c r="D115" s="231"/>
      <c r="E115" s="181">
        <v>0</v>
      </c>
      <c r="F115" s="182"/>
      <c r="G115" s="183"/>
      <c r="M115" s="179" t="s">
        <v>125</v>
      </c>
      <c r="O115" s="170"/>
    </row>
    <row r="116" spans="1:104">
      <c r="A116" s="178"/>
      <c r="B116" s="180"/>
      <c r="C116" s="230" t="s">
        <v>126</v>
      </c>
      <c r="D116" s="231"/>
      <c r="E116" s="181">
        <v>19.103999999999999</v>
      </c>
      <c r="F116" s="182"/>
      <c r="G116" s="183"/>
      <c r="M116" s="179" t="s">
        <v>126</v>
      </c>
      <c r="O116" s="170"/>
    </row>
    <row r="117" spans="1:104">
      <c r="A117" s="178"/>
      <c r="B117" s="180"/>
      <c r="C117" s="230" t="s">
        <v>127</v>
      </c>
      <c r="D117" s="231"/>
      <c r="E117" s="181">
        <v>-3.36</v>
      </c>
      <c r="F117" s="182"/>
      <c r="G117" s="183"/>
      <c r="M117" s="179" t="s">
        <v>127</v>
      </c>
      <c r="O117" s="170"/>
    </row>
    <row r="118" spans="1:104">
      <c r="A118" s="178"/>
      <c r="B118" s="180"/>
      <c r="C118" s="230" t="s">
        <v>128</v>
      </c>
      <c r="D118" s="231"/>
      <c r="E118" s="181">
        <v>8.9920000000000009</v>
      </c>
      <c r="F118" s="182"/>
      <c r="G118" s="183"/>
      <c r="M118" s="179" t="s">
        <v>128</v>
      </c>
      <c r="O118" s="170"/>
    </row>
    <row r="119" spans="1:104">
      <c r="A119" s="178"/>
      <c r="B119" s="180"/>
      <c r="C119" s="230" t="s">
        <v>127</v>
      </c>
      <c r="D119" s="231"/>
      <c r="E119" s="181">
        <v>-3.36</v>
      </c>
      <c r="F119" s="182"/>
      <c r="G119" s="183"/>
      <c r="M119" s="179" t="s">
        <v>127</v>
      </c>
      <c r="O119" s="170"/>
    </row>
    <row r="120" spans="1:104">
      <c r="A120" s="178"/>
      <c r="B120" s="180"/>
      <c r="C120" s="230" t="s">
        <v>129</v>
      </c>
      <c r="D120" s="231"/>
      <c r="E120" s="181">
        <v>17.52</v>
      </c>
      <c r="F120" s="182"/>
      <c r="G120" s="183"/>
      <c r="M120" s="179" t="s">
        <v>129</v>
      </c>
      <c r="O120" s="170"/>
    </row>
    <row r="121" spans="1:104">
      <c r="A121" s="178"/>
      <c r="B121" s="180"/>
      <c r="C121" s="230" t="s">
        <v>94</v>
      </c>
      <c r="D121" s="231"/>
      <c r="E121" s="181">
        <v>-2.8</v>
      </c>
      <c r="F121" s="182"/>
      <c r="G121" s="183"/>
      <c r="M121" s="179" t="s">
        <v>94</v>
      </c>
      <c r="O121" s="170"/>
    </row>
    <row r="122" spans="1:104">
      <c r="A122" s="171">
        <v>22</v>
      </c>
      <c r="B122" s="172" t="s">
        <v>192</v>
      </c>
      <c r="C122" s="173" t="s">
        <v>193</v>
      </c>
      <c r="D122" s="174" t="s">
        <v>91</v>
      </c>
      <c r="E122" s="175">
        <v>36.095999999999997</v>
      </c>
      <c r="F122" s="175">
        <v>0</v>
      </c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</v>
      </c>
      <c r="CB122" s="177">
        <v>1</v>
      </c>
      <c r="CZ122" s="146">
        <v>0</v>
      </c>
    </row>
    <row r="123" spans="1:104">
      <c r="A123" s="178"/>
      <c r="B123" s="180"/>
      <c r="C123" s="230" t="s">
        <v>126</v>
      </c>
      <c r="D123" s="231"/>
      <c r="E123" s="181">
        <v>19.103999999999999</v>
      </c>
      <c r="F123" s="182"/>
      <c r="G123" s="183"/>
      <c r="M123" s="179" t="s">
        <v>126</v>
      </c>
      <c r="O123" s="170"/>
    </row>
    <row r="124" spans="1:104">
      <c r="A124" s="178"/>
      <c r="B124" s="180"/>
      <c r="C124" s="230" t="s">
        <v>127</v>
      </c>
      <c r="D124" s="231"/>
      <c r="E124" s="181">
        <v>-3.36</v>
      </c>
      <c r="F124" s="182"/>
      <c r="G124" s="183"/>
      <c r="M124" s="179" t="s">
        <v>127</v>
      </c>
      <c r="O124" s="170"/>
    </row>
    <row r="125" spans="1:104">
      <c r="A125" s="178"/>
      <c r="B125" s="180"/>
      <c r="C125" s="230" t="s">
        <v>128</v>
      </c>
      <c r="D125" s="231"/>
      <c r="E125" s="181">
        <v>8.9920000000000009</v>
      </c>
      <c r="F125" s="182"/>
      <c r="G125" s="183"/>
      <c r="M125" s="179" t="s">
        <v>128</v>
      </c>
      <c r="O125" s="170"/>
    </row>
    <row r="126" spans="1:104">
      <c r="A126" s="178"/>
      <c r="B126" s="180"/>
      <c r="C126" s="230" t="s">
        <v>127</v>
      </c>
      <c r="D126" s="231"/>
      <c r="E126" s="181">
        <v>-3.36</v>
      </c>
      <c r="F126" s="182"/>
      <c r="G126" s="183"/>
      <c r="M126" s="179" t="s">
        <v>127</v>
      </c>
      <c r="O126" s="170"/>
    </row>
    <row r="127" spans="1:104">
      <c r="A127" s="178"/>
      <c r="B127" s="180"/>
      <c r="C127" s="230" t="s">
        <v>129</v>
      </c>
      <c r="D127" s="231"/>
      <c r="E127" s="181">
        <v>17.52</v>
      </c>
      <c r="F127" s="182"/>
      <c r="G127" s="183"/>
      <c r="M127" s="179" t="s">
        <v>129</v>
      </c>
      <c r="O127" s="170"/>
    </row>
    <row r="128" spans="1:104">
      <c r="A128" s="178"/>
      <c r="B128" s="180"/>
      <c r="C128" s="230" t="s">
        <v>94</v>
      </c>
      <c r="D128" s="231"/>
      <c r="E128" s="181">
        <v>-2.8</v>
      </c>
      <c r="F128" s="182"/>
      <c r="G128" s="183"/>
      <c r="M128" s="179" t="s">
        <v>94</v>
      </c>
      <c r="O128" s="170"/>
    </row>
    <row r="129" spans="1:104">
      <c r="A129" s="184"/>
      <c r="B129" s="185" t="s">
        <v>74</v>
      </c>
      <c r="C129" s="186" t="str">
        <f>CONCATENATE(B110," ",C110)</f>
        <v>97 Prorážení otvorů</v>
      </c>
      <c r="D129" s="187"/>
      <c r="E129" s="188"/>
      <c r="F129" s="189"/>
      <c r="G129" s="190">
        <f>SUM(G110:G128)</f>
        <v>0</v>
      </c>
      <c r="O129" s="170">
        <v>4</v>
      </c>
      <c r="BA129" s="191">
        <f>SUM(BA110:BA128)</f>
        <v>0</v>
      </c>
      <c r="BB129" s="191">
        <f>SUM(BB110:BB128)</f>
        <v>0</v>
      </c>
      <c r="BC129" s="191">
        <f>SUM(BC110:BC128)</f>
        <v>0</v>
      </c>
      <c r="BD129" s="191">
        <f>SUM(BD110:BD128)</f>
        <v>0</v>
      </c>
      <c r="BE129" s="191">
        <f>SUM(BE110:BE128)</f>
        <v>0</v>
      </c>
    </row>
    <row r="130" spans="1:104">
      <c r="A130" s="163" t="s">
        <v>72</v>
      </c>
      <c r="B130" s="164" t="s">
        <v>194</v>
      </c>
      <c r="C130" s="165" t="s">
        <v>195</v>
      </c>
      <c r="D130" s="166"/>
      <c r="E130" s="167"/>
      <c r="F130" s="167"/>
      <c r="G130" s="168"/>
      <c r="H130" s="169"/>
      <c r="I130" s="169"/>
      <c r="O130" s="170">
        <v>1</v>
      </c>
    </row>
    <row r="131" spans="1:104">
      <c r="A131" s="171">
        <v>23</v>
      </c>
      <c r="B131" s="172" t="s">
        <v>196</v>
      </c>
      <c r="C131" s="173" t="s">
        <v>197</v>
      </c>
      <c r="D131" s="174" t="s">
        <v>198</v>
      </c>
      <c r="E131" s="175">
        <v>6.1114514580000003</v>
      </c>
      <c r="F131" s="175">
        <v>0</v>
      </c>
      <c r="G131" s="176">
        <f>E131*F131</f>
        <v>0</v>
      </c>
      <c r="O131" s="170">
        <v>2</v>
      </c>
      <c r="AA131" s="146">
        <v>7</v>
      </c>
      <c r="AB131" s="146">
        <v>1</v>
      </c>
      <c r="AC131" s="146">
        <v>2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7</v>
      </c>
      <c r="CB131" s="177">
        <v>1</v>
      </c>
      <c r="CZ131" s="146">
        <v>0</v>
      </c>
    </row>
    <row r="132" spans="1:104">
      <c r="A132" s="184"/>
      <c r="B132" s="185" t="s">
        <v>74</v>
      </c>
      <c r="C132" s="186" t="str">
        <f>CONCATENATE(B130," ",C130)</f>
        <v>99 Staveništní přesun hmot</v>
      </c>
      <c r="D132" s="187"/>
      <c r="E132" s="188"/>
      <c r="F132" s="189"/>
      <c r="G132" s="190">
        <f>SUM(G130:G131)</f>
        <v>0</v>
      </c>
      <c r="O132" s="170">
        <v>4</v>
      </c>
      <c r="BA132" s="191">
        <f>SUM(BA130:BA131)</f>
        <v>0</v>
      </c>
      <c r="BB132" s="191">
        <f>SUM(BB130:BB131)</f>
        <v>0</v>
      </c>
      <c r="BC132" s="191">
        <f>SUM(BC130:BC131)</f>
        <v>0</v>
      </c>
      <c r="BD132" s="191">
        <f>SUM(BD130:BD131)</f>
        <v>0</v>
      </c>
      <c r="BE132" s="191">
        <f>SUM(BE130:BE131)</f>
        <v>0</v>
      </c>
    </row>
    <row r="133" spans="1:104">
      <c r="A133" s="163" t="s">
        <v>72</v>
      </c>
      <c r="B133" s="164" t="s">
        <v>199</v>
      </c>
      <c r="C133" s="165" t="s">
        <v>200</v>
      </c>
      <c r="D133" s="166"/>
      <c r="E133" s="167"/>
      <c r="F133" s="167"/>
      <c r="G133" s="168"/>
      <c r="H133" s="169"/>
      <c r="I133" s="169"/>
      <c r="O133" s="170">
        <v>1</v>
      </c>
    </row>
    <row r="134" spans="1:104" ht="22.5">
      <c r="A134" s="171">
        <v>24</v>
      </c>
      <c r="B134" s="172" t="s">
        <v>201</v>
      </c>
      <c r="C134" s="173" t="s">
        <v>202</v>
      </c>
      <c r="D134" s="174" t="s">
        <v>91</v>
      </c>
      <c r="E134" s="175">
        <v>13.6334</v>
      </c>
      <c r="F134" s="175">
        <v>0</v>
      </c>
      <c r="G134" s="176">
        <f>E134*F134</f>
        <v>0</v>
      </c>
      <c r="O134" s="170">
        <v>2</v>
      </c>
      <c r="AA134" s="146">
        <v>1</v>
      </c>
      <c r="AB134" s="146">
        <v>7</v>
      </c>
      <c r="AC134" s="146">
        <v>7</v>
      </c>
      <c r="AZ134" s="146">
        <v>2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7">
        <v>1</v>
      </c>
      <c r="CB134" s="177">
        <v>7</v>
      </c>
      <c r="CZ134" s="146">
        <v>1.5E-3</v>
      </c>
    </row>
    <row r="135" spans="1:104">
      <c r="A135" s="178"/>
      <c r="B135" s="180"/>
      <c r="C135" s="230" t="s">
        <v>203</v>
      </c>
      <c r="D135" s="231"/>
      <c r="E135" s="181">
        <v>0</v>
      </c>
      <c r="F135" s="182"/>
      <c r="G135" s="183"/>
      <c r="M135" s="179" t="s">
        <v>203</v>
      </c>
      <c r="O135" s="170"/>
    </row>
    <row r="136" spans="1:104">
      <c r="A136" s="178"/>
      <c r="B136" s="180"/>
      <c r="C136" s="230" t="s">
        <v>113</v>
      </c>
      <c r="D136" s="231"/>
      <c r="E136" s="181">
        <v>7.1020000000000003</v>
      </c>
      <c r="F136" s="182"/>
      <c r="G136" s="183"/>
      <c r="M136" s="179" t="s">
        <v>113</v>
      </c>
      <c r="O136" s="170"/>
    </row>
    <row r="137" spans="1:104">
      <c r="A137" s="178"/>
      <c r="B137" s="180"/>
      <c r="C137" s="230" t="s">
        <v>112</v>
      </c>
      <c r="D137" s="231"/>
      <c r="E137" s="181">
        <v>1.8333999999999999</v>
      </c>
      <c r="F137" s="182"/>
      <c r="G137" s="183"/>
      <c r="M137" s="179" t="s">
        <v>112</v>
      </c>
      <c r="O137" s="170"/>
    </row>
    <row r="138" spans="1:104">
      <c r="A138" s="178"/>
      <c r="B138" s="180"/>
      <c r="C138" s="230" t="s">
        <v>168</v>
      </c>
      <c r="D138" s="231"/>
      <c r="E138" s="181">
        <v>2.016</v>
      </c>
      <c r="F138" s="182"/>
      <c r="G138" s="183"/>
      <c r="M138" s="179" t="s">
        <v>168</v>
      </c>
      <c r="O138" s="170"/>
    </row>
    <row r="139" spans="1:104">
      <c r="A139" s="178"/>
      <c r="B139" s="180"/>
      <c r="C139" s="230" t="s">
        <v>204</v>
      </c>
      <c r="D139" s="231"/>
      <c r="E139" s="181">
        <v>0.21</v>
      </c>
      <c r="F139" s="182"/>
      <c r="G139" s="183"/>
      <c r="M139" s="179" t="s">
        <v>204</v>
      </c>
      <c r="O139" s="170"/>
    </row>
    <row r="140" spans="1:104">
      <c r="A140" s="178"/>
      <c r="B140" s="180"/>
      <c r="C140" s="230" t="s">
        <v>205</v>
      </c>
      <c r="D140" s="231"/>
      <c r="E140" s="181">
        <v>2.472</v>
      </c>
      <c r="F140" s="182"/>
      <c r="G140" s="183"/>
      <c r="M140" s="179" t="s">
        <v>205</v>
      </c>
      <c r="O140" s="170"/>
    </row>
    <row r="141" spans="1:104" ht="22.5">
      <c r="A141" s="171">
        <v>25</v>
      </c>
      <c r="B141" s="172" t="s">
        <v>206</v>
      </c>
      <c r="C141" s="173" t="s">
        <v>207</v>
      </c>
      <c r="D141" s="174" t="s">
        <v>101</v>
      </c>
      <c r="E141" s="175">
        <v>24.72</v>
      </c>
      <c r="F141" s="175">
        <v>0</v>
      </c>
      <c r="G141" s="176">
        <f>E141*F141</f>
        <v>0</v>
      </c>
      <c r="O141" s="170">
        <v>2</v>
      </c>
      <c r="AA141" s="146">
        <v>1</v>
      </c>
      <c r="AB141" s="146">
        <v>7</v>
      </c>
      <c r="AC141" s="146">
        <v>7</v>
      </c>
      <c r="AZ141" s="146">
        <v>2</v>
      </c>
      <c r="BA141" s="146">
        <f>IF(AZ141=1,G141,0)</f>
        <v>0</v>
      </c>
      <c r="BB141" s="146">
        <f>IF(AZ141=2,G141,0)</f>
        <v>0</v>
      </c>
      <c r="BC141" s="146">
        <f>IF(AZ141=3,G141,0)</f>
        <v>0</v>
      </c>
      <c r="BD141" s="146">
        <f>IF(AZ141=4,G141,0)</f>
        <v>0</v>
      </c>
      <c r="BE141" s="146">
        <f>IF(AZ141=5,G141,0)</f>
        <v>0</v>
      </c>
      <c r="CA141" s="177">
        <v>1</v>
      </c>
      <c r="CB141" s="177">
        <v>7</v>
      </c>
      <c r="CZ141" s="146">
        <v>2.0000000000000002E-5</v>
      </c>
    </row>
    <row r="142" spans="1:104">
      <c r="A142" s="178"/>
      <c r="B142" s="180"/>
      <c r="C142" s="230" t="s">
        <v>208</v>
      </c>
      <c r="D142" s="231"/>
      <c r="E142" s="181">
        <v>24.72</v>
      </c>
      <c r="F142" s="182"/>
      <c r="G142" s="183"/>
      <c r="M142" s="179" t="s">
        <v>208</v>
      </c>
      <c r="O142" s="170"/>
    </row>
    <row r="143" spans="1:104" ht="22.5">
      <c r="A143" s="171">
        <v>26</v>
      </c>
      <c r="B143" s="172" t="s">
        <v>209</v>
      </c>
      <c r="C143" s="173" t="s">
        <v>210</v>
      </c>
      <c r="D143" s="174" t="s">
        <v>86</v>
      </c>
      <c r="E143" s="175">
        <v>18</v>
      </c>
      <c r="F143" s="175">
        <v>0</v>
      </c>
      <c r="G143" s="176">
        <f>E143*F143</f>
        <v>0</v>
      </c>
      <c r="O143" s="170">
        <v>2</v>
      </c>
      <c r="AA143" s="146">
        <v>1</v>
      </c>
      <c r="AB143" s="146">
        <v>7</v>
      </c>
      <c r="AC143" s="146">
        <v>7</v>
      </c>
      <c r="AZ143" s="146">
        <v>2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7">
        <v>1</v>
      </c>
      <c r="CB143" s="177">
        <v>7</v>
      </c>
      <c r="CZ143" s="146">
        <v>0</v>
      </c>
    </row>
    <row r="144" spans="1:104">
      <c r="A144" s="178"/>
      <c r="B144" s="180"/>
      <c r="C144" s="230" t="s">
        <v>211</v>
      </c>
      <c r="D144" s="231"/>
      <c r="E144" s="181">
        <v>18</v>
      </c>
      <c r="F144" s="182"/>
      <c r="G144" s="183"/>
      <c r="M144" s="179">
        <v>18</v>
      </c>
      <c r="O144" s="170"/>
    </row>
    <row r="145" spans="1:104">
      <c r="A145" s="171">
        <v>27</v>
      </c>
      <c r="B145" s="172" t="s">
        <v>212</v>
      </c>
      <c r="C145" s="173" t="s">
        <v>213</v>
      </c>
      <c r="D145" s="174" t="s">
        <v>61</v>
      </c>
      <c r="E145" s="175"/>
      <c r="F145" s="175">
        <v>0</v>
      </c>
      <c r="G145" s="176">
        <f>E145*F145</f>
        <v>0</v>
      </c>
      <c r="O145" s="170">
        <v>2</v>
      </c>
      <c r="AA145" s="146">
        <v>7</v>
      </c>
      <c r="AB145" s="146">
        <v>1002</v>
      </c>
      <c r="AC145" s="146">
        <v>5</v>
      </c>
      <c r="AZ145" s="146">
        <v>2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7</v>
      </c>
      <c r="CB145" s="177">
        <v>1002</v>
      </c>
      <c r="CZ145" s="146">
        <v>0</v>
      </c>
    </row>
    <row r="146" spans="1:104">
      <c r="A146" s="184"/>
      <c r="B146" s="185" t="s">
        <v>74</v>
      </c>
      <c r="C146" s="186" t="str">
        <f>CONCATENATE(B133," ",C133)</f>
        <v>711 Izolace proti vodě</v>
      </c>
      <c r="D146" s="187"/>
      <c r="E146" s="188"/>
      <c r="F146" s="189"/>
      <c r="G146" s="190">
        <f>SUM(G133:G145)</f>
        <v>0</v>
      </c>
      <c r="O146" s="170">
        <v>4</v>
      </c>
      <c r="BA146" s="191">
        <f>SUM(BA133:BA145)</f>
        <v>0</v>
      </c>
      <c r="BB146" s="191">
        <f>SUM(BB133:BB145)</f>
        <v>0</v>
      </c>
      <c r="BC146" s="191">
        <f>SUM(BC133:BC145)</f>
        <v>0</v>
      </c>
      <c r="BD146" s="191">
        <f>SUM(BD133:BD145)</f>
        <v>0</v>
      </c>
      <c r="BE146" s="191">
        <f>SUM(BE133:BE145)</f>
        <v>0</v>
      </c>
    </row>
    <row r="147" spans="1:104">
      <c r="A147" s="163" t="s">
        <v>72</v>
      </c>
      <c r="B147" s="164" t="s">
        <v>214</v>
      </c>
      <c r="C147" s="165" t="s">
        <v>215</v>
      </c>
      <c r="D147" s="166"/>
      <c r="E147" s="167"/>
      <c r="F147" s="167"/>
      <c r="G147" s="168"/>
      <c r="H147" s="169"/>
      <c r="I147" s="169"/>
      <c r="O147" s="170">
        <v>1</v>
      </c>
    </row>
    <row r="148" spans="1:104">
      <c r="A148" s="171">
        <v>28</v>
      </c>
      <c r="B148" s="172" t="s">
        <v>216</v>
      </c>
      <c r="C148" s="173" t="s">
        <v>217</v>
      </c>
      <c r="D148" s="174" t="s">
        <v>218</v>
      </c>
      <c r="E148" s="175">
        <v>1</v>
      </c>
      <c r="F148" s="175">
        <v>0</v>
      </c>
      <c r="G148" s="176">
        <f>E148*F148</f>
        <v>0</v>
      </c>
      <c r="O148" s="170">
        <v>2</v>
      </c>
      <c r="AA148" s="146">
        <v>11</v>
      </c>
      <c r="AB148" s="146">
        <v>3</v>
      </c>
      <c r="AC148" s="146">
        <v>34</v>
      </c>
      <c r="AZ148" s="146">
        <v>2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7">
        <v>11</v>
      </c>
      <c r="CB148" s="177">
        <v>3</v>
      </c>
      <c r="CZ148" s="146">
        <v>0</v>
      </c>
    </row>
    <row r="149" spans="1:104">
      <c r="A149" s="171">
        <v>29</v>
      </c>
      <c r="B149" s="172" t="s">
        <v>219</v>
      </c>
      <c r="C149" s="173" t="s">
        <v>220</v>
      </c>
      <c r="D149" s="174" t="s">
        <v>218</v>
      </c>
      <c r="E149" s="175">
        <v>1</v>
      </c>
      <c r="F149" s="175">
        <v>0</v>
      </c>
      <c r="G149" s="176">
        <f>E149*F149</f>
        <v>0</v>
      </c>
      <c r="O149" s="170">
        <v>2</v>
      </c>
      <c r="AA149" s="146">
        <v>11</v>
      </c>
      <c r="AB149" s="146">
        <v>3</v>
      </c>
      <c r="AC149" s="146">
        <v>35</v>
      </c>
      <c r="AZ149" s="146">
        <v>2</v>
      </c>
      <c r="BA149" s="146">
        <f>IF(AZ149=1,G149,0)</f>
        <v>0</v>
      </c>
      <c r="BB149" s="146">
        <f>IF(AZ149=2,G149,0)</f>
        <v>0</v>
      </c>
      <c r="BC149" s="146">
        <f>IF(AZ149=3,G149,0)</f>
        <v>0</v>
      </c>
      <c r="BD149" s="146">
        <f>IF(AZ149=4,G149,0)</f>
        <v>0</v>
      </c>
      <c r="BE149" s="146">
        <f>IF(AZ149=5,G149,0)</f>
        <v>0</v>
      </c>
      <c r="CA149" s="177">
        <v>11</v>
      </c>
      <c r="CB149" s="177">
        <v>3</v>
      </c>
      <c r="CZ149" s="146">
        <v>0</v>
      </c>
    </row>
    <row r="150" spans="1:104">
      <c r="A150" s="184"/>
      <c r="B150" s="185" t="s">
        <v>74</v>
      </c>
      <c r="C150" s="186" t="str">
        <f>CONCATENATE(B147," ",C147)</f>
        <v>720 Zdravotechnická instalace</v>
      </c>
      <c r="D150" s="187"/>
      <c r="E150" s="188"/>
      <c r="F150" s="189"/>
      <c r="G150" s="190">
        <f>SUM(G147:G149)</f>
        <v>0</v>
      </c>
      <c r="O150" s="170">
        <v>4</v>
      </c>
      <c r="BA150" s="191">
        <f>SUM(BA147:BA149)</f>
        <v>0</v>
      </c>
      <c r="BB150" s="191">
        <f>SUM(BB147:BB149)</f>
        <v>0</v>
      </c>
      <c r="BC150" s="191">
        <f>SUM(BC147:BC149)</f>
        <v>0</v>
      </c>
      <c r="BD150" s="191">
        <f>SUM(BD147:BD149)</f>
        <v>0</v>
      </c>
      <c r="BE150" s="191">
        <f>SUM(BE147:BE149)</f>
        <v>0</v>
      </c>
    </row>
    <row r="151" spans="1:104">
      <c r="A151" s="163" t="s">
        <v>72</v>
      </c>
      <c r="B151" s="164" t="s">
        <v>221</v>
      </c>
      <c r="C151" s="165" t="s">
        <v>222</v>
      </c>
      <c r="D151" s="166"/>
      <c r="E151" s="167"/>
      <c r="F151" s="167"/>
      <c r="G151" s="168"/>
      <c r="H151" s="169"/>
      <c r="I151" s="169"/>
      <c r="O151" s="170">
        <v>1</v>
      </c>
    </row>
    <row r="152" spans="1:104">
      <c r="A152" s="171">
        <v>30</v>
      </c>
      <c r="B152" s="172" t="s">
        <v>223</v>
      </c>
      <c r="C152" s="173" t="s">
        <v>224</v>
      </c>
      <c r="D152" s="174" t="s">
        <v>86</v>
      </c>
      <c r="E152" s="175">
        <v>2</v>
      </c>
      <c r="F152" s="175">
        <v>0</v>
      </c>
      <c r="G152" s="176">
        <f>E152*F152</f>
        <v>0</v>
      </c>
      <c r="O152" s="170">
        <v>2</v>
      </c>
      <c r="AA152" s="146">
        <v>1</v>
      </c>
      <c r="AB152" s="146">
        <v>7</v>
      </c>
      <c r="AC152" s="146">
        <v>7</v>
      </c>
      <c r="AZ152" s="146">
        <v>2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</v>
      </c>
      <c r="CB152" s="177">
        <v>7</v>
      </c>
      <c r="CZ152" s="146">
        <v>7.79E-3</v>
      </c>
    </row>
    <row r="153" spans="1:104">
      <c r="A153" s="178"/>
      <c r="B153" s="180"/>
      <c r="C153" s="230" t="s">
        <v>225</v>
      </c>
      <c r="D153" s="231"/>
      <c r="E153" s="181">
        <v>0</v>
      </c>
      <c r="F153" s="182"/>
      <c r="G153" s="183"/>
      <c r="M153" s="179" t="s">
        <v>225</v>
      </c>
      <c r="O153" s="170"/>
    </row>
    <row r="154" spans="1:104">
      <c r="A154" s="178"/>
      <c r="B154" s="180"/>
      <c r="C154" s="230" t="s">
        <v>159</v>
      </c>
      <c r="D154" s="231"/>
      <c r="E154" s="181">
        <v>2</v>
      </c>
      <c r="F154" s="182"/>
      <c r="G154" s="183"/>
      <c r="M154" s="179">
        <v>2</v>
      </c>
      <c r="O154" s="170"/>
    </row>
    <row r="155" spans="1:104">
      <c r="A155" s="171">
        <v>31</v>
      </c>
      <c r="B155" s="172" t="s">
        <v>226</v>
      </c>
      <c r="C155" s="173" t="s">
        <v>227</v>
      </c>
      <c r="D155" s="174" t="s">
        <v>101</v>
      </c>
      <c r="E155" s="175">
        <v>0.4</v>
      </c>
      <c r="F155" s="175">
        <v>0</v>
      </c>
      <c r="G155" s="176">
        <f>E155*F155</f>
        <v>0</v>
      </c>
      <c r="O155" s="170">
        <v>2</v>
      </c>
      <c r="AA155" s="146">
        <v>1</v>
      </c>
      <c r="AB155" s="146">
        <v>7</v>
      </c>
      <c r="AC155" s="146">
        <v>7</v>
      </c>
      <c r="AZ155" s="146">
        <v>2</v>
      </c>
      <c r="BA155" s="146">
        <f>IF(AZ155=1,G155,0)</f>
        <v>0</v>
      </c>
      <c r="BB155" s="146">
        <f>IF(AZ155=2,G155,0)</f>
        <v>0</v>
      </c>
      <c r="BC155" s="146">
        <f>IF(AZ155=3,G155,0)</f>
        <v>0</v>
      </c>
      <c r="BD155" s="146">
        <f>IF(AZ155=4,G155,0)</f>
        <v>0</v>
      </c>
      <c r="BE155" s="146">
        <f>IF(AZ155=5,G155,0)</f>
        <v>0</v>
      </c>
      <c r="CA155" s="177">
        <v>1</v>
      </c>
      <c r="CB155" s="177">
        <v>7</v>
      </c>
      <c r="CZ155" s="146">
        <v>4.6999999999999999E-4</v>
      </c>
    </row>
    <row r="156" spans="1:104">
      <c r="A156" s="178"/>
      <c r="B156" s="180"/>
      <c r="C156" s="230" t="s">
        <v>228</v>
      </c>
      <c r="D156" s="231"/>
      <c r="E156" s="181">
        <v>0</v>
      </c>
      <c r="F156" s="182"/>
      <c r="G156" s="183"/>
      <c r="M156" s="179" t="s">
        <v>228</v>
      </c>
      <c r="O156" s="170"/>
    </row>
    <row r="157" spans="1:104">
      <c r="A157" s="178"/>
      <c r="B157" s="180"/>
      <c r="C157" s="230" t="s">
        <v>229</v>
      </c>
      <c r="D157" s="231"/>
      <c r="E157" s="181">
        <v>0.4</v>
      </c>
      <c r="F157" s="182"/>
      <c r="G157" s="183"/>
      <c r="M157" s="179" t="s">
        <v>229</v>
      </c>
      <c r="O157" s="170"/>
    </row>
    <row r="158" spans="1:104">
      <c r="A158" s="171">
        <v>32</v>
      </c>
      <c r="B158" s="172" t="s">
        <v>230</v>
      </c>
      <c r="C158" s="173" t="s">
        <v>231</v>
      </c>
      <c r="D158" s="174" t="s">
        <v>101</v>
      </c>
      <c r="E158" s="175">
        <v>1.2</v>
      </c>
      <c r="F158" s="175">
        <v>0</v>
      </c>
      <c r="G158" s="176">
        <f>E158*F158</f>
        <v>0</v>
      </c>
      <c r="O158" s="170">
        <v>2</v>
      </c>
      <c r="AA158" s="146">
        <v>1</v>
      </c>
      <c r="AB158" s="146">
        <v>7</v>
      </c>
      <c r="AC158" s="146">
        <v>7</v>
      </c>
      <c r="AZ158" s="146">
        <v>2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1</v>
      </c>
      <c r="CB158" s="177">
        <v>7</v>
      </c>
      <c r="CZ158" s="146">
        <v>1.5200000000000001E-3</v>
      </c>
    </row>
    <row r="159" spans="1:104">
      <c r="A159" s="178"/>
      <c r="B159" s="180"/>
      <c r="C159" s="230" t="s">
        <v>225</v>
      </c>
      <c r="D159" s="231"/>
      <c r="E159" s="181">
        <v>0</v>
      </c>
      <c r="F159" s="182"/>
      <c r="G159" s="183"/>
      <c r="M159" s="179" t="s">
        <v>225</v>
      </c>
      <c r="O159" s="170"/>
    </row>
    <row r="160" spans="1:104">
      <c r="A160" s="178"/>
      <c r="B160" s="180"/>
      <c r="C160" s="230" t="s">
        <v>232</v>
      </c>
      <c r="D160" s="231"/>
      <c r="E160" s="181">
        <v>1.2</v>
      </c>
      <c r="F160" s="182"/>
      <c r="G160" s="183"/>
      <c r="M160" s="179" t="s">
        <v>232</v>
      </c>
      <c r="O160" s="170"/>
    </row>
    <row r="161" spans="1:104">
      <c r="A161" s="171">
        <v>33</v>
      </c>
      <c r="B161" s="172" t="s">
        <v>233</v>
      </c>
      <c r="C161" s="173" t="s">
        <v>234</v>
      </c>
      <c r="D161" s="174" t="s">
        <v>86</v>
      </c>
      <c r="E161" s="175">
        <v>2</v>
      </c>
      <c r="F161" s="175">
        <v>0</v>
      </c>
      <c r="G161" s="176">
        <f>E161*F161</f>
        <v>0</v>
      </c>
      <c r="O161" s="170">
        <v>2</v>
      </c>
      <c r="AA161" s="146">
        <v>1</v>
      </c>
      <c r="AB161" s="146">
        <v>7</v>
      </c>
      <c r="AC161" s="146">
        <v>7</v>
      </c>
      <c r="AZ161" s="146">
        <v>2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7">
        <v>1</v>
      </c>
      <c r="CB161" s="177">
        <v>7</v>
      </c>
      <c r="CZ161" s="146">
        <v>0</v>
      </c>
    </row>
    <row r="162" spans="1:104">
      <c r="A162" s="178"/>
      <c r="B162" s="180"/>
      <c r="C162" s="230" t="s">
        <v>159</v>
      </c>
      <c r="D162" s="231"/>
      <c r="E162" s="181">
        <v>2</v>
      </c>
      <c r="F162" s="182"/>
      <c r="G162" s="183"/>
      <c r="M162" s="179">
        <v>2</v>
      </c>
      <c r="O162" s="170"/>
    </row>
    <row r="163" spans="1:104">
      <c r="A163" s="171">
        <v>34</v>
      </c>
      <c r="B163" s="172" t="s">
        <v>235</v>
      </c>
      <c r="C163" s="173" t="s">
        <v>236</v>
      </c>
      <c r="D163" s="174" t="s">
        <v>86</v>
      </c>
      <c r="E163" s="175">
        <v>2</v>
      </c>
      <c r="F163" s="175">
        <v>0</v>
      </c>
      <c r="G163" s="176">
        <f>E163*F163</f>
        <v>0</v>
      </c>
      <c r="O163" s="170">
        <v>2</v>
      </c>
      <c r="AA163" s="146">
        <v>1</v>
      </c>
      <c r="AB163" s="146">
        <v>7</v>
      </c>
      <c r="AC163" s="146">
        <v>7</v>
      </c>
      <c r="AZ163" s="146">
        <v>2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7">
        <v>1</v>
      </c>
      <c r="CB163" s="177">
        <v>7</v>
      </c>
      <c r="CZ163" s="146">
        <v>0</v>
      </c>
    </row>
    <row r="164" spans="1:104">
      <c r="A164" s="178"/>
      <c r="B164" s="180"/>
      <c r="C164" s="230" t="s">
        <v>159</v>
      </c>
      <c r="D164" s="231"/>
      <c r="E164" s="181">
        <v>2</v>
      </c>
      <c r="F164" s="182"/>
      <c r="G164" s="183"/>
      <c r="M164" s="179">
        <v>2</v>
      </c>
      <c r="O164" s="170"/>
    </row>
    <row r="165" spans="1:104">
      <c r="A165" s="171">
        <v>35</v>
      </c>
      <c r="B165" s="172" t="s">
        <v>237</v>
      </c>
      <c r="C165" s="173" t="s">
        <v>238</v>
      </c>
      <c r="D165" s="174" t="s">
        <v>101</v>
      </c>
      <c r="E165" s="175">
        <v>1.6</v>
      </c>
      <c r="F165" s="175">
        <v>0</v>
      </c>
      <c r="G165" s="176">
        <f>E165*F165</f>
        <v>0</v>
      </c>
      <c r="O165" s="170">
        <v>2</v>
      </c>
      <c r="AA165" s="146">
        <v>1</v>
      </c>
      <c r="AB165" s="146">
        <v>7</v>
      </c>
      <c r="AC165" s="146">
        <v>7</v>
      </c>
      <c r="AZ165" s="146">
        <v>2</v>
      </c>
      <c r="BA165" s="146">
        <f>IF(AZ165=1,G165,0)</f>
        <v>0</v>
      </c>
      <c r="BB165" s="146">
        <f>IF(AZ165=2,G165,0)</f>
        <v>0</v>
      </c>
      <c r="BC165" s="146">
        <f>IF(AZ165=3,G165,0)</f>
        <v>0</v>
      </c>
      <c r="BD165" s="146">
        <f>IF(AZ165=4,G165,0)</f>
        <v>0</v>
      </c>
      <c r="BE165" s="146">
        <f>IF(AZ165=5,G165,0)</f>
        <v>0</v>
      </c>
      <c r="CA165" s="177">
        <v>1</v>
      </c>
      <c r="CB165" s="177">
        <v>7</v>
      </c>
      <c r="CZ165" s="146">
        <v>0</v>
      </c>
    </row>
    <row r="166" spans="1:104">
      <c r="A166" s="178"/>
      <c r="B166" s="180"/>
      <c r="C166" s="230" t="s">
        <v>239</v>
      </c>
      <c r="D166" s="231"/>
      <c r="E166" s="181">
        <v>1.6</v>
      </c>
      <c r="F166" s="182"/>
      <c r="G166" s="183"/>
      <c r="M166" s="179" t="s">
        <v>239</v>
      </c>
      <c r="O166" s="170"/>
    </row>
    <row r="167" spans="1:104">
      <c r="A167" s="171">
        <v>36</v>
      </c>
      <c r="B167" s="172" t="s">
        <v>240</v>
      </c>
      <c r="C167" s="173" t="s">
        <v>241</v>
      </c>
      <c r="D167" s="174" t="s">
        <v>61</v>
      </c>
      <c r="E167" s="175"/>
      <c r="F167" s="175">
        <v>0</v>
      </c>
      <c r="G167" s="176">
        <f>E167*F167</f>
        <v>0</v>
      </c>
      <c r="O167" s="170">
        <v>2</v>
      </c>
      <c r="AA167" s="146">
        <v>7</v>
      </c>
      <c r="AB167" s="146">
        <v>1002</v>
      </c>
      <c r="AC167" s="146">
        <v>5</v>
      </c>
      <c r="AZ167" s="146">
        <v>2</v>
      </c>
      <c r="BA167" s="146">
        <f>IF(AZ167=1,G167,0)</f>
        <v>0</v>
      </c>
      <c r="BB167" s="146">
        <f>IF(AZ167=2,G167,0)</f>
        <v>0</v>
      </c>
      <c r="BC167" s="146">
        <f>IF(AZ167=3,G167,0)</f>
        <v>0</v>
      </c>
      <c r="BD167" s="146">
        <f>IF(AZ167=4,G167,0)</f>
        <v>0</v>
      </c>
      <c r="BE167" s="146">
        <f>IF(AZ167=5,G167,0)</f>
        <v>0</v>
      </c>
      <c r="CA167" s="177">
        <v>7</v>
      </c>
      <c r="CB167" s="177">
        <v>1002</v>
      </c>
      <c r="CZ167" s="146">
        <v>0</v>
      </c>
    </row>
    <row r="168" spans="1:104">
      <c r="A168" s="184"/>
      <c r="B168" s="185" t="s">
        <v>74</v>
      </c>
      <c r="C168" s="186" t="str">
        <f>CONCATENATE(B151," ",C151)</f>
        <v>721 Vnitřní kanalizace</v>
      </c>
      <c r="D168" s="187"/>
      <c r="E168" s="188"/>
      <c r="F168" s="189"/>
      <c r="G168" s="190">
        <f>SUM(G151:G167)</f>
        <v>0</v>
      </c>
      <c r="O168" s="170">
        <v>4</v>
      </c>
      <c r="BA168" s="191">
        <f>SUM(BA151:BA167)</f>
        <v>0</v>
      </c>
      <c r="BB168" s="191">
        <f>SUM(BB151:BB167)</f>
        <v>0</v>
      </c>
      <c r="BC168" s="191">
        <f>SUM(BC151:BC167)</f>
        <v>0</v>
      </c>
      <c r="BD168" s="191">
        <f>SUM(BD151:BD167)</f>
        <v>0</v>
      </c>
      <c r="BE168" s="191">
        <f>SUM(BE151:BE167)</f>
        <v>0</v>
      </c>
    </row>
    <row r="169" spans="1:104">
      <c r="A169" s="163" t="s">
        <v>72</v>
      </c>
      <c r="B169" s="164" t="s">
        <v>242</v>
      </c>
      <c r="C169" s="165" t="s">
        <v>243</v>
      </c>
      <c r="D169" s="166"/>
      <c r="E169" s="167"/>
      <c r="F169" s="167"/>
      <c r="G169" s="168"/>
      <c r="H169" s="169"/>
      <c r="I169" s="169"/>
      <c r="O169" s="170">
        <v>1</v>
      </c>
    </row>
    <row r="170" spans="1:104">
      <c r="A170" s="171">
        <v>37</v>
      </c>
      <c r="B170" s="172" t="s">
        <v>244</v>
      </c>
      <c r="C170" s="173" t="s">
        <v>245</v>
      </c>
      <c r="D170" s="174" t="s">
        <v>86</v>
      </c>
      <c r="E170" s="175">
        <v>2</v>
      </c>
      <c r="F170" s="175">
        <v>0</v>
      </c>
      <c r="G170" s="176">
        <f>E170*F170</f>
        <v>0</v>
      </c>
      <c r="O170" s="170">
        <v>2</v>
      </c>
      <c r="AA170" s="146">
        <v>1</v>
      </c>
      <c r="AB170" s="146">
        <v>7</v>
      </c>
      <c r="AC170" s="146">
        <v>7</v>
      </c>
      <c r="AZ170" s="146">
        <v>2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1</v>
      </c>
      <c r="CB170" s="177">
        <v>7</v>
      </c>
      <c r="CZ170" s="146">
        <v>1.4999999999999999E-4</v>
      </c>
    </row>
    <row r="171" spans="1:104">
      <c r="A171" s="178"/>
      <c r="B171" s="180"/>
      <c r="C171" s="230" t="s">
        <v>159</v>
      </c>
      <c r="D171" s="231"/>
      <c r="E171" s="181">
        <v>2</v>
      </c>
      <c r="F171" s="182"/>
      <c r="G171" s="183"/>
      <c r="M171" s="179">
        <v>2</v>
      </c>
      <c r="O171" s="170"/>
    </row>
    <row r="172" spans="1:104">
      <c r="A172" s="171">
        <v>38</v>
      </c>
      <c r="B172" s="172" t="s">
        <v>246</v>
      </c>
      <c r="C172" s="173" t="s">
        <v>247</v>
      </c>
      <c r="D172" s="174" t="s">
        <v>101</v>
      </c>
      <c r="E172" s="175">
        <v>2</v>
      </c>
      <c r="F172" s="175">
        <v>0</v>
      </c>
      <c r="G172" s="176">
        <f>E172*F172</f>
        <v>0</v>
      </c>
      <c r="O172" s="170">
        <v>2</v>
      </c>
      <c r="AA172" s="146">
        <v>1</v>
      </c>
      <c r="AB172" s="146">
        <v>0</v>
      </c>
      <c r="AC172" s="146">
        <v>0</v>
      </c>
      <c r="AZ172" s="146">
        <v>2</v>
      </c>
      <c r="BA172" s="146">
        <f>IF(AZ172=1,G172,0)</f>
        <v>0</v>
      </c>
      <c r="BB172" s="146">
        <f>IF(AZ172=2,G172,0)</f>
        <v>0</v>
      </c>
      <c r="BC172" s="146">
        <f>IF(AZ172=3,G172,0)</f>
        <v>0</v>
      </c>
      <c r="BD172" s="146">
        <f>IF(AZ172=4,G172,0)</f>
        <v>0</v>
      </c>
      <c r="BE172" s="146">
        <f>IF(AZ172=5,G172,0)</f>
        <v>0</v>
      </c>
      <c r="CA172" s="177">
        <v>1</v>
      </c>
      <c r="CB172" s="177">
        <v>0</v>
      </c>
      <c r="CZ172" s="146">
        <v>4.0099999999999997E-3</v>
      </c>
    </row>
    <row r="173" spans="1:104">
      <c r="A173" s="178"/>
      <c r="B173" s="180"/>
      <c r="C173" s="230" t="s">
        <v>248</v>
      </c>
      <c r="D173" s="231"/>
      <c r="E173" s="181">
        <v>0</v>
      </c>
      <c r="F173" s="182"/>
      <c r="G173" s="183"/>
      <c r="M173" s="179" t="s">
        <v>248</v>
      </c>
      <c r="O173" s="170"/>
    </row>
    <row r="174" spans="1:104">
      <c r="A174" s="178"/>
      <c r="B174" s="180"/>
      <c r="C174" s="230" t="s">
        <v>249</v>
      </c>
      <c r="D174" s="231"/>
      <c r="E174" s="181">
        <v>2</v>
      </c>
      <c r="F174" s="182"/>
      <c r="G174" s="183"/>
      <c r="M174" s="179" t="s">
        <v>249</v>
      </c>
      <c r="O174" s="170"/>
    </row>
    <row r="175" spans="1:104">
      <c r="A175" s="171">
        <v>39</v>
      </c>
      <c r="B175" s="172" t="s">
        <v>250</v>
      </c>
      <c r="C175" s="173" t="s">
        <v>251</v>
      </c>
      <c r="D175" s="174" t="s">
        <v>101</v>
      </c>
      <c r="E175" s="175">
        <v>2</v>
      </c>
      <c r="F175" s="175">
        <v>0</v>
      </c>
      <c r="G175" s="176">
        <f>E175*F175</f>
        <v>0</v>
      </c>
      <c r="O175" s="170">
        <v>2</v>
      </c>
      <c r="AA175" s="146">
        <v>1</v>
      </c>
      <c r="AB175" s="146">
        <v>7</v>
      </c>
      <c r="AC175" s="146">
        <v>7</v>
      </c>
      <c r="AZ175" s="146">
        <v>2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7">
        <v>1</v>
      </c>
      <c r="CB175" s="177">
        <v>7</v>
      </c>
      <c r="CZ175" s="146">
        <v>3.0000000000000001E-5</v>
      </c>
    </row>
    <row r="176" spans="1:104">
      <c r="A176" s="178"/>
      <c r="B176" s="180"/>
      <c r="C176" s="230" t="s">
        <v>159</v>
      </c>
      <c r="D176" s="231"/>
      <c r="E176" s="181">
        <v>2</v>
      </c>
      <c r="F176" s="182"/>
      <c r="G176" s="183"/>
      <c r="M176" s="179">
        <v>2</v>
      </c>
      <c r="O176" s="170"/>
    </row>
    <row r="177" spans="1:104">
      <c r="A177" s="171">
        <v>40</v>
      </c>
      <c r="B177" s="172" t="s">
        <v>252</v>
      </c>
      <c r="C177" s="173" t="s">
        <v>253</v>
      </c>
      <c r="D177" s="174" t="s">
        <v>86</v>
      </c>
      <c r="E177" s="175">
        <v>2</v>
      </c>
      <c r="F177" s="175">
        <v>0</v>
      </c>
      <c r="G177" s="176">
        <f>E177*F177</f>
        <v>0</v>
      </c>
      <c r="O177" s="170">
        <v>2</v>
      </c>
      <c r="AA177" s="146">
        <v>1</v>
      </c>
      <c r="AB177" s="146">
        <v>7</v>
      </c>
      <c r="AC177" s="146">
        <v>7</v>
      </c>
      <c r="AZ177" s="146">
        <v>2</v>
      </c>
      <c r="BA177" s="146">
        <f>IF(AZ177=1,G177,0)</f>
        <v>0</v>
      </c>
      <c r="BB177" s="146">
        <f>IF(AZ177=2,G177,0)</f>
        <v>0</v>
      </c>
      <c r="BC177" s="146">
        <f>IF(AZ177=3,G177,0)</f>
        <v>0</v>
      </c>
      <c r="BD177" s="146">
        <f>IF(AZ177=4,G177,0)</f>
        <v>0</v>
      </c>
      <c r="BE177" s="146">
        <f>IF(AZ177=5,G177,0)</f>
        <v>0</v>
      </c>
      <c r="CA177" s="177">
        <v>1</v>
      </c>
      <c r="CB177" s="177">
        <v>7</v>
      </c>
      <c r="CZ177" s="146">
        <v>0</v>
      </c>
    </row>
    <row r="178" spans="1:104">
      <c r="A178" s="178"/>
      <c r="B178" s="180"/>
      <c r="C178" s="230" t="s">
        <v>159</v>
      </c>
      <c r="D178" s="231"/>
      <c r="E178" s="181">
        <v>2</v>
      </c>
      <c r="F178" s="182"/>
      <c r="G178" s="183"/>
      <c r="M178" s="179">
        <v>2</v>
      </c>
      <c r="O178" s="170"/>
    </row>
    <row r="179" spans="1:104">
      <c r="A179" s="171">
        <v>41</v>
      </c>
      <c r="B179" s="172" t="s">
        <v>254</v>
      </c>
      <c r="C179" s="173" t="s">
        <v>255</v>
      </c>
      <c r="D179" s="174" t="s">
        <v>86</v>
      </c>
      <c r="E179" s="175">
        <v>2</v>
      </c>
      <c r="F179" s="175">
        <v>0</v>
      </c>
      <c r="G179" s="176">
        <f>E179*F179</f>
        <v>0</v>
      </c>
      <c r="O179" s="170">
        <v>2</v>
      </c>
      <c r="AA179" s="146">
        <v>1</v>
      </c>
      <c r="AB179" s="146">
        <v>7</v>
      </c>
      <c r="AC179" s="146">
        <v>7</v>
      </c>
      <c r="AZ179" s="146">
        <v>2</v>
      </c>
      <c r="BA179" s="146">
        <f>IF(AZ179=1,G179,0)</f>
        <v>0</v>
      </c>
      <c r="BB179" s="146">
        <f>IF(AZ179=2,G179,0)</f>
        <v>0</v>
      </c>
      <c r="BC179" s="146">
        <f>IF(AZ179=3,G179,0)</f>
        <v>0</v>
      </c>
      <c r="BD179" s="146">
        <f>IF(AZ179=4,G179,0)</f>
        <v>0</v>
      </c>
      <c r="BE179" s="146">
        <f>IF(AZ179=5,G179,0)</f>
        <v>0</v>
      </c>
      <c r="CA179" s="177">
        <v>1</v>
      </c>
      <c r="CB179" s="177">
        <v>7</v>
      </c>
      <c r="CZ179" s="146">
        <v>1.8000000000000001E-4</v>
      </c>
    </row>
    <row r="180" spans="1:104">
      <c r="A180" s="178"/>
      <c r="B180" s="180"/>
      <c r="C180" s="230" t="s">
        <v>159</v>
      </c>
      <c r="D180" s="231"/>
      <c r="E180" s="181">
        <v>2</v>
      </c>
      <c r="F180" s="182"/>
      <c r="G180" s="183"/>
      <c r="M180" s="179">
        <v>2</v>
      </c>
      <c r="O180" s="170"/>
    </row>
    <row r="181" spans="1:104">
      <c r="A181" s="171">
        <v>42</v>
      </c>
      <c r="B181" s="172" t="s">
        <v>256</v>
      </c>
      <c r="C181" s="173" t="s">
        <v>257</v>
      </c>
      <c r="D181" s="174" t="s">
        <v>101</v>
      </c>
      <c r="E181" s="175">
        <v>2</v>
      </c>
      <c r="F181" s="175">
        <v>0</v>
      </c>
      <c r="G181" s="176">
        <f>E181*F181</f>
        <v>0</v>
      </c>
      <c r="O181" s="170">
        <v>2</v>
      </c>
      <c r="AA181" s="146">
        <v>1</v>
      </c>
      <c r="AB181" s="146">
        <v>7</v>
      </c>
      <c r="AC181" s="146">
        <v>7</v>
      </c>
      <c r="AZ181" s="146">
        <v>2</v>
      </c>
      <c r="BA181" s="146">
        <f>IF(AZ181=1,G181,0)</f>
        <v>0</v>
      </c>
      <c r="BB181" s="146">
        <f>IF(AZ181=2,G181,0)</f>
        <v>0</v>
      </c>
      <c r="BC181" s="146">
        <f>IF(AZ181=3,G181,0)</f>
        <v>0</v>
      </c>
      <c r="BD181" s="146">
        <f>IF(AZ181=4,G181,0)</f>
        <v>0</v>
      </c>
      <c r="BE181" s="146">
        <f>IF(AZ181=5,G181,0)</f>
        <v>0</v>
      </c>
      <c r="CA181" s="177">
        <v>1</v>
      </c>
      <c r="CB181" s="177">
        <v>7</v>
      </c>
      <c r="CZ181" s="146">
        <v>0</v>
      </c>
    </row>
    <row r="182" spans="1:104">
      <c r="A182" s="178"/>
      <c r="B182" s="180"/>
      <c r="C182" s="230" t="s">
        <v>159</v>
      </c>
      <c r="D182" s="231"/>
      <c r="E182" s="181">
        <v>2</v>
      </c>
      <c r="F182" s="182"/>
      <c r="G182" s="183"/>
      <c r="M182" s="179">
        <v>2</v>
      </c>
      <c r="O182" s="170"/>
    </row>
    <row r="183" spans="1:104">
      <c r="A183" s="171">
        <v>43</v>
      </c>
      <c r="B183" s="172" t="s">
        <v>258</v>
      </c>
      <c r="C183" s="173" t="s">
        <v>259</v>
      </c>
      <c r="D183" s="174" t="s">
        <v>61</v>
      </c>
      <c r="E183" s="175"/>
      <c r="F183" s="175">
        <v>0</v>
      </c>
      <c r="G183" s="176">
        <f>E183*F183</f>
        <v>0</v>
      </c>
      <c r="O183" s="170">
        <v>2</v>
      </c>
      <c r="AA183" s="146">
        <v>7</v>
      </c>
      <c r="AB183" s="146">
        <v>1002</v>
      </c>
      <c r="AC183" s="146">
        <v>5</v>
      </c>
      <c r="AZ183" s="146">
        <v>2</v>
      </c>
      <c r="BA183" s="146">
        <f>IF(AZ183=1,G183,0)</f>
        <v>0</v>
      </c>
      <c r="BB183" s="146">
        <f>IF(AZ183=2,G183,0)</f>
        <v>0</v>
      </c>
      <c r="BC183" s="146">
        <f>IF(AZ183=3,G183,0)</f>
        <v>0</v>
      </c>
      <c r="BD183" s="146">
        <f>IF(AZ183=4,G183,0)</f>
        <v>0</v>
      </c>
      <c r="BE183" s="146">
        <f>IF(AZ183=5,G183,0)</f>
        <v>0</v>
      </c>
      <c r="CA183" s="177">
        <v>7</v>
      </c>
      <c r="CB183" s="177">
        <v>1002</v>
      </c>
      <c r="CZ183" s="146">
        <v>0</v>
      </c>
    </row>
    <row r="184" spans="1:104">
      <c r="A184" s="184"/>
      <c r="B184" s="185" t="s">
        <v>74</v>
      </c>
      <c r="C184" s="186" t="str">
        <f>CONCATENATE(B169," ",C169)</f>
        <v>722 Vnitřní vodovod</v>
      </c>
      <c r="D184" s="187"/>
      <c r="E184" s="188"/>
      <c r="F184" s="189"/>
      <c r="G184" s="190">
        <f>SUM(G169:G183)</f>
        <v>0</v>
      </c>
      <c r="O184" s="170">
        <v>4</v>
      </c>
      <c r="BA184" s="191">
        <f>SUM(BA169:BA183)</f>
        <v>0</v>
      </c>
      <c r="BB184" s="191">
        <f>SUM(BB169:BB183)</f>
        <v>0</v>
      </c>
      <c r="BC184" s="191">
        <f>SUM(BC169:BC183)</f>
        <v>0</v>
      </c>
      <c r="BD184" s="191">
        <f>SUM(BD169:BD183)</f>
        <v>0</v>
      </c>
      <c r="BE184" s="191">
        <f>SUM(BE169:BE183)</f>
        <v>0</v>
      </c>
    </row>
    <row r="185" spans="1:104">
      <c r="A185" s="163" t="s">
        <v>72</v>
      </c>
      <c r="B185" s="164" t="s">
        <v>260</v>
      </c>
      <c r="C185" s="165" t="s">
        <v>261</v>
      </c>
      <c r="D185" s="166"/>
      <c r="E185" s="167"/>
      <c r="F185" s="167"/>
      <c r="G185" s="168"/>
      <c r="H185" s="169"/>
      <c r="I185" s="169"/>
      <c r="O185" s="170">
        <v>1</v>
      </c>
    </row>
    <row r="186" spans="1:104">
      <c r="A186" s="171">
        <v>44</v>
      </c>
      <c r="B186" s="172" t="s">
        <v>262</v>
      </c>
      <c r="C186" s="173" t="s">
        <v>263</v>
      </c>
      <c r="D186" s="174" t="s">
        <v>264</v>
      </c>
      <c r="E186" s="175">
        <v>2</v>
      </c>
      <c r="F186" s="175">
        <v>0</v>
      </c>
      <c r="G186" s="176">
        <f t="shared" ref="G186:G195" si="0">E186*F186</f>
        <v>0</v>
      </c>
      <c r="O186" s="170">
        <v>2</v>
      </c>
      <c r="AA186" s="146">
        <v>1</v>
      </c>
      <c r="AB186" s="146">
        <v>7</v>
      </c>
      <c r="AC186" s="146">
        <v>7</v>
      </c>
      <c r="AZ186" s="146">
        <v>2</v>
      </c>
      <c r="BA186" s="146">
        <f t="shared" ref="BA186:BA195" si="1">IF(AZ186=1,G186,0)</f>
        <v>0</v>
      </c>
      <c r="BB186" s="146">
        <f t="shared" ref="BB186:BB195" si="2">IF(AZ186=2,G186,0)</f>
        <v>0</v>
      </c>
      <c r="BC186" s="146">
        <f t="shared" ref="BC186:BC195" si="3">IF(AZ186=3,G186,0)</f>
        <v>0</v>
      </c>
      <c r="BD186" s="146">
        <f t="shared" ref="BD186:BD195" si="4">IF(AZ186=4,G186,0)</f>
        <v>0</v>
      </c>
      <c r="BE186" s="146">
        <f t="shared" ref="BE186:BE195" si="5">IF(AZ186=5,G186,0)</f>
        <v>0</v>
      </c>
      <c r="CA186" s="177">
        <v>1</v>
      </c>
      <c r="CB186" s="177">
        <v>7</v>
      </c>
      <c r="CZ186" s="146">
        <v>1.772E-2</v>
      </c>
    </row>
    <row r="187" spans="1:104">
      <c r="A187" s="171">
        <v>45</v>
      </c>
      <c r="B187" s="172" t="s">
        <v>265</v>
      </c>
      <c r="C187" s="173" t="s">
        <v>266</v>
      </c>
      <c r="D187" s="174" t="s">
        <v>264</v>
      </c>
      <c r="E187" s="175">
        <v>2</v>
      </c>
      <c r="F187" s="175">
        <v>0</v>
      </c>
      <c r="G187" s="176">
        <f t="shared" si="0"/>
        <v>0</v>
      </c>
      <c r="O187" s="170">
        <v>2</v>
      </c>
      <c r="AA187" s="146">
        <v>1</v>
      </c>
      <c r="AB187" s="146">
        <v>7</v>
      </c>
      <c r="AC187" s="146">
        <v>7</v>
      </c>
      <c r="AZ187" s="146">
        <v>2</v>
      </c>
      <c r="BA187" s="146">
        <f t="shared" si="1"/>
        <v>0</v>
      </c>
      <c r="BB187" s="146">
        <f t="shared" si="2"/>
        <v>0</v>
      </c>
      <c r="BC187" s="146">
        <f t="shared" si="3"/>
        <v>0</v>
      </c>
      <c r="BD187" s="146">
        <f t="shared" si="4"/>
        <v>0</v>
      </c>
      <c r="BE187" s="146">
        <f t="shared" si="5"/>
        <v>0</v>
      </c>
      <c r="CA187" s="177">
        <v>1</v>
      </c>
      <c r="CB187" s="177">
        <v>7</v>
      </c>
      <c r="CZ187" s="146">
        <v>0</v>
      </c>
    </row>
    <row r="188" spans="1:104">
      <c r="A188" s="171">
        <v>46</v>
      </c>
      <c r="B188" s="172" t="s">
        <v>267</v>
      </c>
      <c r="C188" s="173" t="s">
        <v>268</v>
      </c>
      <c r="D188" s="174" t="s">
        <v>264</v>
      </c>
      <c r="E188" s="175">
        <v>2</v>
      </c>
      <c r="F188" s="175">
        <v>0</v>
      </c>
      <c r="G188" s="176">
        <f t="shared" si="0"/>
        <v>0</v>
      </c>
      <c r="O188" s="170">
        <v>2</v>
      </c>
      <c r="AA188" s="146">
        <v>1</v>
      </c>
      <c r="AB188" s="146">
        <v>7</v>
      </c>
      <c r="AC188" s="146">
        <v>7</v>
      </c>
      <c r="AZ188" s="146">
        <v>2</v>
      </c>
      <c r="BA188" s="146">
        <f t="shared" si="1"/>
        <v>0</v>
      </c>
      <c r="BB188" s="146">
        <f t="shared" si="2"/>
        <v>0</v>
      </c>
      <c r="BC188" s="146">
        <f t="shared" si="3"/>
        <v>0</v>
      </c>
      <c r="BD188" s="146">
        <f t="shared" si="4"/>
        <v>0</v>
      </c>
      <c r="BE188" s="146">
        <f t="shared" si="5"/>
        <v>0</v>
      </c>
      <c r="CA188" s="177">
        <v>1</v>
      </c>
      <c r="CB188" s="177">
        <v>7</v>
      </c>
      <c r="CZ188" s="146">
        <v>1.41E-3</v>
      </c>
    </row>
    <row r="189" spans="1:104" ht="22.5">
      <c r="A189" s="171">
        <v>47</v>
      </c>
      <c r="B189" s="172" t="s">
        <v>269</v>
      </c>
      <c r="C189" s="173" t="s">
        <v>270</v>
      </c>
      <c r="D189" s="174" t="s">
        <v>86</v>
      </c>
      <c r="E189" s="175">
        <v>2</v>
      </c>
      <c r="F189" s="175">
        <v>0</v>
      </c>
      <c r="G189" s="176">
        <f t="shared" si="0"/>
        <v>0</v>
      </c>
      <c r="O189" s="170">
        <v>2</v>
      </c>
      <c r="AA189" s="146">
        <v>1</v>
      </c>
      <c r="AB189" s="146">
        <v>7</v>
      </c>
      <c r="AC189" s="146">
        <v>7</v>
      </c>
      <c r="AZ189" s="146">
        <v>2</v>
      </c>
      <c r="BA189" s="146">
        <f t="shared" si="1"/>
        <v>0</v>
      </c>
      <c r="BB189" s="146">
        <f t="shared" si="2"/>
        <v>0</v>
      </c>
      <c r="BC189" s="146">
        <f t="shared" si="3"/>
        <v>0</v>
      </c>
      <c r="BD189" s="146">
        <f t="shared" si="4"/>
        <v>0</v>
      </c>
      <c r="BE189" s="146">
        <f t="shared" si="5"/>
        <v>0</v>
      </c>
      <c r="CA189" s="177">
        <v>1</v>
      </c>
      <c r="CB189" s="177">
        <v>7</v>
      </c>
      <c r="CZ189" s="146">
        <v>1.72E-3</v>
      </c>
    </row>
    <row r="190" spans="1:104">
      <c r="A190" s="171">
        <v>48</v>
      </c>
      <c r="B190" s="172" t="s">
        <v>271</v>
      </c>
      <c r="C190" s="173" t="s">
        <v>373</v>
      </c>
      <c r="D190" s="174" t="s">
        <v>86</v>
      </c>
      <c r="E190" s="175">
        <v>2</v>
      </c>
      <c r="F190" s="175">
        <v>0</v>
      </c>
      <c r="G190" s="176">
        <f t="shared" si="0"/>
        <v>0</v>
      </c>
      <c r="O190" s="170">
        <v>2</v>
      </c>
      <c r="AA190" s="146">
        <v>3</v>
      </c>
      <c r="AB190" s="146">
        <v>7</v>
      </c>
      <c r="AC190" s="146">
        <v>28696702</v>
      </c>
      <c r="AZ190" s="146">
        <v>2</v>
      </c>
      <c r="BA190" s="146">
        <f t="shared" si="1"/>
        <v>0</v>
      </c>
      <c r="BB190" s="146">
        <f t="shared" si="2"/>
        <v>0</v>
      </c>
      <c r="BC190" s="146">
        <f t="shared" si="3"/>
        <v>0</v>
      </c>
      <c r="BD190" s="146">
        <f t="shared" si="4"/>
        <v>0</v>
      </c>
      <c r="BE190" s="146">
        <f t="shared" si="5"/>
        <v>0</v>
      </c>
      <c r="CA190" s="177">
        <v>3</v>
      </c>
      <c r="CB190" s="177">
        <v>7</v>
      </c>
      <c r="CZ190" s="146">
        <v>1.0500000000000001E-2</v>
      </c>
    </row>
    <row r="191" spans="1:104">
      <c r="A191" s="171">
        <v>49</v>
      </c>
      <c r="B191" s="172" t="s">
        <v>272</v>
      </c>
      <c r="C191" s="173" t="s">
        <v>372</v>
      </c>
      <c r="D191" s="174" t="s">
        <v>86</v>
      </c>
      <c r="E191" s="175">
        <v>2</v>
      </c>
      <c r="F191" s="175">
        <v>0</v>
      </c>
      <c r="G191" s="176">
        <f t="shared" si="0"/>
        <v>0</v>
      </c>
      <c r="O191" s="170">
        <v>2</v>
      </c>
      <c r="AA191" s="146">
        <v>3</v>
      </c>
      <c r="AB191" s="146">
        <v>10</v>
      </c>
      <c r="AC191" s="146">
        <v>28696714</v>
      </c>
      <c r="AZ191" s="146">
        <v>2</v>
      </c>
      <c r="BA191" s="146">
        <f t="shared" si="1"/>
        <v>0</v>
      </c>
      <c r="BB191" s="146">
        <f t="shared" si="2"/>
        <v>0</v>
      </c>
      <c r="BC191" s="146">
        <f t="shared" si="3"/>
        <v>0</v>
      </c>
      <c r="BD191" s="146">
        <f t="shared" si="4"/>
        <v>0</v>
      </c>
      <c r="BE191" s="146">
        <f t="shared" si="5"/>
        <v>0</v>
      </c>
      <c r="CA191" s="177">
        <v>3</v>
      </c>
      <c r="CB191" s="177">
        <v>10</v>
      </c>
      <c r="CZ191" s="146">
        <v>5.9999999999999995E-4</v>
      </c>
    </row>
    <row r="192" spans="1:104">
      <c r="A192" s="171">
        <v>50</v>
      </c>
      <c r="B192" s="172" t="s">
        <v>273</v>
      </c>
      <c r="C192" s="173" t="s">
        <v>274</v>
      </c>
      <c r="D192" s="174" t="s">
        <v>86</v>
      </c>
      <c r="E192" s="175">
        <v>2</v>
      </c>
      <c r="F192" s="175">
        <v>0</v>
      </c>
      <c r="G192" s="176">
        <f t="shared" si="0"/>
        <v>0</v>
      </c>
      <c r="O192" s="170">
        <v>2</v>
      </c>
      <c r="AA192" s="146">
        <v>3</v>
      </c>
      <c r="AB192" s="146">
        <v>7</v>
      </c>
      <c r="AC192" s="146">
        <v>55161205</v>
      </c>
      <c r="AZ192" s="146">
        <v>2</v>
      </c>
      <c r="BA192" s="146">
        <f t="shared" si="1"/>
        <v>0</v>
      </c>
      <c r="BB192" s="146">
        <f t="shared" si="2"/>
        <v>0</v>
      </c>
      <c r="BC192" s="146">
        <f t="shared" si="3"/>
        <v>0</v>
      </c>
      <c r="BD192" s="146">
        <f t="shared" si="4"/>
        <v>0</v>
      </c>
      <c r="BE192" s="146">
        <f t="shared" si="5"/>
        <v>0</v>
      </c>
      <c r="CA192" s="177">
        <v>3</v>
      </c>
      <c r="CB192" s="177">
        <v>7</v>
      </c>
      <c r="CZ192" s="146">
        <v>0</v>
      </c>
    </row>
    <row r="193" spans="1:104">
      <c r="A193" s="171">
        <v>51</v>
      </c>
      <c r="B193" s="172" t="s">
        <v>275</v>
      </c>
      <c r="C193" s="173" t="s">
        <v>276</v>
      </c>
      <c r="D193" s="174" t="s">
        <v>86</v>
      </c>
      <c r="E193" s="175">
        <v>2</v>
      </c>
      <c r="F193" s="175">
        <v>0</v>
      </c>
      <c r="G193" s="176">
        <f t="shared" si="0"/>
        <v>0</v>
      </c>
      <c r="O193" s="170">
        <v>2</v>
      </c>
      <c r="AA193" s="146">
        <v>3</v>
      </c>
      <c r="AB193" s="146">
        <v>7</v>
      </c>
      <c r="AC193" s="146">
        <v>55161313</v>
      </c>
      <c r="AZ193" s="146">
        <v>2</v>
      </c>
      <c r="BA193" s="146">
        <f t="shared" si="1"/>
        <v>0</v>
      </c>
      <c r="BB193" s="146">
        <f t="shared" si="2"/>
        <v>0</v>
      </c>
      <c r="BC193" s="146">
        <f t="shared" si="3"/>
        <v>0</v>
      </c>
      <c r="BD193" s="146">
        <f t="shared" si="4"/>
        <v>0</v>
      </c>
      <c r="BE193" s="146">
        <f t="shared" si="5"/>
        <v>0</v>
      </c>
      <c r="CA193" s="177">
        <v>3</v>
      </c>
      <c r="CB193" s="177">
        <v>7</v>
      </c>
      <c r="CZ193" s="146">
        <v>3.4000000000000002E-4</v>
      </c>
    </row>
    <row r="194" spans="1:104">
      <c r="A194" s="171">
        <v>52</v>
      </c>
      <c r="B194" s="172" t="s">
        <v>277</v>
      </c>
      <c r="C194" s="173" t="s">
        <v>278</v>
      </c>
      <c r="D194" s="174" t="s">
        <v>86</v>
      </c>
      <c r="E194" s="175">
        <v>2</v>
      </c>
      <c r="F194" s="175">
        <v>0</v>
      </c>
      <c r="G194" s="176">
        <f t="shared" si="0"/>
        <v>0</v>
      </c>
      <c r="O194" s="170">
        <v>2</v>
      </c>
      <c r="AA194" s="146">
        <v>3</v>
      </c>
      <c r="AB194" s="146">
        <v>7</v>
      </c>
      <c r="AC194" s="146">
        <v>64214360</v>
      </c>
      <c r="AZ194" s="146">
        <v>2</v>
      </c>
      <c r="BA194" s="146">
        <f t="shared" si="1"/>
        <v>0</v>
      </c>
      <c r="BB194" s="146">
        <f t="shared" si="2"/>
        <v>0</v>
      </c>
      <c r="BC194" s="146">
        <f t="shared" si="3"/>
        <v>0</v>
      </c>
      <c r="BD194" s="146">
        <f t="shared" si="4"/>
        <v>0</v>
      </c>
      <c r="BE194" s="146">
        <f t="shared" si="5"/>
        <v>0</v>
      </c>
      <c r="CA194" s="177">
        <v>3</v>
      </c>
      <c r="CB194" s="177">
        <v>7</v>
      </c>
      <c r="CZ194" s="146">
        <v>1.55E-2</v>
      </c>
    </row>
    <row r="195" spans="1:104">
      <c r="A195" s="171">
        <v>53</v>
      </c>
      <c r="B195" s="172" t="s">
        <v>279</v>
      </c>
      <c r="C195" s="173" t="s">
        <v>280</v>
      </c>
      <c r="D195" s="174" t="s">
        <v>61</v>
      </c>
      <c r="E195" s="175"/>
      <c r="F195" s="175">
        <v>0</v>
      </c>
      <c r="G195" s="176">
        <f t="shared" si="0"/>
        <v>0</v>
      </c>
      <c r="O195" s="170">
        <v>2</v>
      </c>
      <c r="AA195" s="146">
        <v>7</v>
      </c>
      <c r="AB195" s="146">
        <v>1002</v>
      </c>
      <c r="AC195" s="146">
        <v>5</v>
      </c>
      <c r="AZ195" s="146">
        <v>2</v>
      </c>
      <c r="BA195" s="146">
        <f t="shared" si="1"/>
        <v>0</v>
      </c>
      <c r="BB195" s="146">
        <f t="shared" si="2"/>
        <v>0</v>
      </c>
      <c r="BC195" s="146">
        <f t="shared" si="3"/>
        <v>0</v>
      </c>
      <c r="BD195" s="146">
        <f t="shared" si="4"/>
        <v>0</v>
      </c>
      <c r="BE195" s="146">
        <f t="shared" si="5"/>
        <v>0</v>
      </c>
      <c r="CA195" s="177">
        <v>7</v>
      </c>
      <c r="CB195" s="177">
        <v>1002</v>
      </c>
      <c r="CZ195" s="146">
        <v>0</v>
      </c>
    </row>
    <row r="196" spans="1:104">
      <c r="A196" s="184"/>
      <c r="B196" s="185" t="s">
        <v>74</v>
      </c>
      <c r="C196" s="186" t="str">
        <f>CONCATENATE(B185," ",C185)</f>
        <v>725 Zařizovací předměty</v>
      </c>
      <c r="D196" s="187"/>
      <c r="E196" s="188"/>
      <c r="F196" s="189"/>
      <c r="G196" s="190">
        <f>SUM(G185:G195)</f>
        <v>0</v>
      </c>
      <c r="O196" s="170">
        <v>4</v>
      </c>
      <c r="BA196" s="191">
        <f>SUM(BA185:BA195)</f>
        <v>0</v>
      </c>
      <c r="BB196" s="191">
        <f>SUM(BB185:BB195)</f>
        <v>0</v>
      </c>
      <c r="BC196" s="191">
        <f>SUM(BC185:BC195)</f>
        <v>0</v>
      </c>
      <c r="BD196" s="191">
        <f>SUM(BD185:BD195)</f>
        <v>0</v>
      </c>
      <c r="BE196" s="191">
        <f>SUM(BE185:BE195)</f>
        <v>0</v>
      </c>
    </row>
    <row r="197" spans="1:104">
      <c r="A197" s="163" t="s">
        <v>72</v>
      </c>
      <c r="B197" s="164" t="s">
        <v>281</v>
      </c>
      <c r="C197" s="165" t="s">
        <v>282</v>
      </c>
      <c r="D197" s="166"/>
      <c r="E197" s="167"/>
      <c r="F197" s="167"/>
      <c r="G197" s="168"/>
      <c r="H197" s="169"/>
      <c r="I197" s="169"/>
      <c r="O197" s="170">
        <v>1</v>
      </c>
    </row>
    <row r="198" spans="1:104">
      <c r="A198" s="171">
        <v>54</v>
      </c>
      <c r="B198" s="172" t="s">
        <v>283</v>
      </c>
      <c r="C198" s="173" t="s">
        <v>284</v>
      </c>
      <c r="D198" s="174" t="s">
        <v>86</v>
      </c>
      <c r="E198" s="175">
        <v>4</v>
      </c>
      <c r="F198" s="175">
        <v>0</v>
      </c>
      <c r="G198" s="176">
        <f>E198*F198</f>
        <v>0</v>
      </c>
      <c r="O198" s="170">
        <v>2</v>
      </c>
      <c r="AA198" s="146">
        <v>1</v>
      </c>
      <c r="AB198" s="146">
        <v>7</v>
      </c>
      <c r="AC198" s="146">
        <v>7</v>
      </c>
      <c r="AZ198" s="146">
        <v>2</v>
      </c>
      <c r="BA198" s="146">
        <f>IF(AZ198=1,G198,0)</f>
        <v>0</v>
      </c>
      <c r="BB198" s="146">
        <f>IF(AZ198=2,G198,0)</f>
        <v>0</v>
      </c>
      <c r="BC198" s="146">
        <f>IF(AZ198=3,G198,0)</f>
        <v>0</v>
      </c>
      <c r="BD198" s="146">
        <f>IF(AZ198=4,G198,0)</f>
        <v>0</v>
      </c>
      <c r="BE198" s="146">
        <f>IF(AZ198=5,G198,0)</f>
        <v>0</v>
      </c>
      <c r="CA198" s="177">
        <v>1</v>
      </c>
      <c r="CB198" s="177">
        <v>7</v>
      </c>
      <c r="CZ198" s="146">
        <v>0</v>
      </c>
    </row>
    <row r="199" spans="1:104">
      <c r="A199" s="178"/>
      <c r="B199" s="180"/>
      <c r="C199" s="230" t="s">
        <v>88</v>
      </c>
      <c r="D199" s="231"/>
      <c r="E199" s="181">
        <v>4</v>
      </c>
      <c r="F199" s="182"/>
      <c r="G199" s="183"/>
      <c r="M199" s="179">
        <v>4</v>
      </c>
      <c r="O199" s="170"/>
    </row>
    <row r="200" spans="1:104">
      <c r="A200" s="171">
        <v>55</v>
      </c>
      <c r="B200" s="172" t="s">
        <v>285</v>
      </c>
      <c r="C200" s="173" t="s">
        <v>286</v>
      </c>
      <c r="D200" s="174" t="s">
        <v>86</v>
      </c>
      <c r="E200" s="175">
        <v>4</v>
      </c>
      <c r="F200" s="175">
        <v>0</v>
      </c>
      <c r="G200" s="176">
        <f>E200*F200</f>
        <v>0</v>
      </c>
      <c r="O200" s="170">
        <v>2</v>
      </c>
      <c r="AA200" s="146">
        <v>1</v>
      </c>
      <c r="AB200" s="146">
        <v>7</v>
      </c>
      <c r="AC200" s="146">
        <v>7</v>
      </c>
      <c r="AZ200" s="146">
        <v>2</v>
      </c>
      <c r="BA200" s="146">
        <f>IF(AZ200=1,G200,0)</f>
        <v>0</v>
      </c>
      <c r="BB200" s="146">
        <f>IF(AZ200=2,G200,0)</f>
        <v>0</v>
      </c>
      <c r="BC200" s="146">
        <f>IF(AZ200=3,G200,0)</f>
        <v>0</v>
      </c>
      <c r="BD200" s="146">
        <f>IF(AZ200=4,G200,0)</f>
        <v>0</v>
      </c>
      <c r="BE200" s="146">
        <f>IF(AZ200=5,G200,0)</f>
        <v>0</v>
      </c>
      <c r="CA200" s="177">
        <v>1</v>
      </c>
      <c r="CB200" s="177">
        <v>7</v>
      </c>
      <c r="CZ200" s="146">
        <v>0</v>
      </c>
    </row>
    <row r="201" spans="1:104">
      <c r="A201" s="178"/>
      <c r="B201" s="180"/>
      <c r="C201" s="230" t="s">
        <v>88</v>
      </c>
      <c r="D201" s="231"/>
      <c r="E201" s="181">
        <v>4</v>
      </c>
      <c r="F201" s="182"/>
      <c r="G201" s="183"/>
      <c r="M201" s="179">
        <v>4</v>
      </c>
      <c r="O201" s="170"/>
    </row>
    <row r="202" spans="1:104">
      <c r="A202" s="171">
        <v>56</v>
      </c>
      <c r="B202" s="172" t="s">
        <v>287</v>
      </c>
      <c r="C202" s="173" t="s">
        <v>288</v>
      </c>
      <c r="D202" s="174" t="s">
        <v>289</v>
      </c>
      <c r="E202" s="175">
        <v>4</v>
      </c>
      <c r="F202" s="175">
        <v>0</v>
      </c>
      <c r="G202" s="176">
        <f>E202*F202</f>
        <v>0</v>
      </c>
      <c r="O202" s="170">
        <v>2</v>
      </c>
      <c r="AA202" s="146">
        <v>3</v>
      </c>
      <c r="AB202" s="146">
        <v>1</v>
      </c>
      <c r="AC202" s="146">
        <v>429728</v>
      </c>
      <c r="AZ202" s="146">
        <v>2</v>
      </c>
      <c r="BA202" s="146">
        <f>IF(AZ202=1,G202,0)</f>
        <v>0</v>
      </c>
      <c r="BB202" s="146">
        <f>IF(AZ202=2,G202,0)</f>
        <v>0</v>
      </c>
      <c r="BC202" s="146">
        <f>IF(AZ202=3,G202,0)</f>
        <v>0</v>
      </c>
      <c r="BD202" s="146">
        <f>IF(AZ202=4,G202,0)</f>
        <v>0</v>
      </c>
      <c r="BE202" s="146">
        <f>IF(AZ202=5,G202,0)</f>
        <v>0</v>
      </c>
      <c r="CA202" s="177">
        <v>3</v>
      </c>
      <c r="CB202" s="177">
        <v>1</v>
      </c>
      <c r="CZ202" s="146">
        <v>2.9999999999999997E-4</v>
      </c>
    </row>
    <row r="203" spans="1:104">
      <c r="A203" s="178"/>
      <c r="B203" s="180"/>
      <c r="C203" s="230" t="s">
        <v>88</v>
      </c>
      <c r="D203" s="231"/>
      <c r="E203" s="181">
        <v>4</v>
      </c>
      <c r="F203" s="182"/>
      <c r="G203" s="183"/>
      <c r="M203" s="179">
        <v>4</v>
      </c>
      <c r="O203" s="170"/>
    </row>
    <row r="204" spans="1:104">
      <c r="A204" s="171">
        <v>57</v>
      </c>
      <c r="B204" s="172" t="s">
        <v>290</v>
      </c>
      <c r="C204" s="173" t="s">
        <v>291</v>
      </c>
      <c r="D204" s="174" t="s">
        <v>86</v>
      </c>
      <c r="E204" s="175">
        <v>4</v>
      </c>
      <c r="F204" s="175">
        <v>0</v>
      </c>
      <c r="G204" s="176">
        <f>E204*F204</f>
        <v>0</v>
      </c>
      <c r="O204" s="170">
        <v>2</v>
      </c>
      <c r="AA204" s="146">
        <v>3</v>
      </c>
      <c r="AB204" s="146">
        <v>7</v>
      </c>
      <c r="AC204" s="146">
        <v>54914588</v>
      </c>
      <c r="AZ204" s="146">
        <v>2</v>
      </c>
      <c r="BA204" s="146">
        <f>IF(AZ204=1,G204,0)</f>
        <v>0</v>
      </c>
      <c r="BB204" s="146">
        <f>IF(AZ204=2,G204,0)</f>
        <v>0</v>
      </c>
      <c r="BC204" s="146">
        <f>IF(AZ204=3,G204,0)</f>
        <v>0</v>
      </c>
      <c r="BD204" s="146">
        <f>IF(AZ204=4,G204,0)</f>
        <v>0</v>
      </c>
      <c r="BE204" s="146">
        <f>IF(AZ204=5,G204,0)</f>
        <v>0</v>
      </c>
      <c r="CA204" s="177">
        <v>3</v>
      </c>
      <c r="CB204" s="177">
        <v>7</v>
      </c>
      <c r="CZ204" s="146">
        <v>7.5000000000000002E-4</v>
      </c>
    </row>
    <row r="205" spans="1:104">
      <c r="A205" s="178"/>
      <c r="B205" s="180"/>
      <c r="C205" s="230" t="s">
        <v>88</v>
      </c>
      <c r="D205" s="231"/>
      <c r="E205" s="181">
        <v>4</v>
      </c>
      <c r="F205" s="182"/>
      <c r="G205" s="183"/>
      <c r="M205" s="179">
        <v>4</v>
      </c>
      <c r="O205" s="170"/>
    </row>
    <row r="206" spans="1:104" ht="22.5">
      <c r="A206" s="171">
        <v>58</v>
      </c>
      <c r="B206" s="172" t="s">
        <v>292</v>
      </c>
      <c r="C206" s="173" t="s">
        <v>293</v>
      </c>
      <c r="D206" s="174" t="s">
        <v>86</v>
      </c>
      <c r="E206" s="175">
        <v>4</v>
      </c>
      <c r="F206" s="175">
        <v>0</v>
      </c>
      <c r="G206" s="176">
        <f>E206*F206</f>
        <v>0</v>
      </c>
      <c r="O206" s="170">
        <v>2</v>
      </c>
      <c r="AA206" s="146">
        <v>3</v>
      </c>
      <c r="AB206" s="146">
        <v>7</v>
      </c>
      <c r="AC206" s="146">
        <v>61165002</v>
      </c>
      <c r="AZ206" s="146">
        <v>2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7">
        <v>3</v>
      </c>
      <c r="CB206" s="177">
        <v>7</v>
      </c>
      <c r="CZ206" s="146">
        <v>1.7000000000000001E-2</v>
      </c>
    </row>
    <row r="207" spans="1:104">
      <c r="A207" s="178"/>
      <c r="B207" s="180"/>
      <c r="C207" s="230" t="s">
        <v>88</v>
      </c>
      <c r="D207" s="231"/>
      <c r="E207" s="181">
        <v>4</v>
      </c>
      <c r="F207" s="182"/>
      <c r="G207" s="183"/>
      <c r="M207" s="179">
        <v>4</v>
      </c>
      <c r="O207" s="170"/>
    </row>
    <row r="208" spans="1:104">
      <c r="A208" s="171">
        <v>59</v>
      </c>
      <c r="B208" s="172" t="s">
        <v>294</v>
      </c>
      <c r="C208" s="173" t="s">
        <v>295</v>
      </c>
      <c r="D208" s="174" t="s">
        <v>61</v>
      </c>
      <c r="E208" s="175"/>
      <c r="F208" s="175">
        <v>0</v>
      </c>
      <c r="G208" s="176">
        <f>E208*F208</f>
        <v>0</v>
      </c>
      <c r="O208" s="170">
        <v>2</v>
      </c>
      <c r="AA208" s="146">
        <v>7</v>
      </c>
      <c r="AB208" s="146">
        <v>1002</v>
      </c>
      <c r="AC208" s="146">
        <v>5</v>
      </c>
      <c r="AZ208" s="146">
        <v>2</v>
      </c>
      <c r="BA208" s="146">
        <f>IF(AZ208=1,G208,0)</f>
        <v>0</v>
      </c>
      <c r="BB208" s="146">
        <f>IF(AZ208=2,G208,0)</f>
        <v>0</v>
      </c>
      <c r="BC208" s="146">
        <f>IF(AZ208=3,G208,0)</f>
        <v>0</v>
      </c>
      <c r="BD208" s="146">
        <f>IF(AZ208=4,G208,0)</f>
        <v>0</v>
      </c>
      <c r="BE208" s="146">
        <f>IF(AZ208=5,G208,0)</f>
        <v>0</v>
      </c>
      <c r="CA208" s="177">
        <v>7</v>
      </c>
      <c r="CB208" s="177">
        <v>1002</v>
      </c>
      <c r="CZ208" s="146">
        <v>0</v>
      </c>
    </row>
    <row r="209" spans="1:104">
      <c r="A209" s="184"/>
      <c r="B209" s="185" t="s">
        <v>74</v>
      </c>
      <c r="C209" s="186" t="str">
        <f>CONCATENATE(B197," ",C197)</f>
        <v>766 Konstrukce truhlářské</v>
      </c>
      <c r="D209" s="187"/>
      <c r="E209" s="188"/>
      <c r="F209" s="189"/>
      <c r="G209" s="190">
        <f>SUM(G197:G208)</f>
        <v>0</v>
      </c>
      <c r="O209" s="170">
        <v>4</v>
      </c>
      <c r="BA209" s="191">
        <f>SUM(BA197:BA208)</f>
        <v>0</v>
      </c>
      <c r="BB209" s="191">
        <f>SUM(BB197:BB208)</f>
        <v>0</v>
      </c>
      <c r="BC209" s="191">
        <f>SUM(BC197:BC208)</f>
        <v>0</v>
      </c>
      <c r="BD209" s="191">
        <f>SUM(BD197:BD208)</f>
        <v>0</v>
      </c>
      <c r="BE209" s="191">
        <f>SUM(BE197:BE208)</f>
        <v>0</v>
      </c>
    </row>
    <row r="210" spans="1:104">
      <c r="A210" s="163" t="s">
        <v>72</v>
      </c>
      <c r="B210" s="164" t="s">
        <v>296</v>
      </c>
      <c r="C210" s="165" t="s">
        <v>297</v>
      </c>
      <c r="D210" s="166"/>
      <c r="E210" s="167"/>
      <c r="F210" s="167"/>
      <c r="G210" s="168"/>
      <c r="H210" s="169"/>
      <c r="I210" s="169"/>
      <c r="O210" s="170">
        <v>1</v>
      </c>
    </row>
    <row r="211" spans="1:104">
      <c r="A211" s="171">
        <v>60</v>
      </c>
      <c r="B211" s="172" t="s">
        <v>298</v>
      </c>
      <c r="C211" s="173" t="s">
        <v>299</v>
      </c>
      <c r="D211" s="174" t="s">
        <v>91</v>
      </c>
      <c r="E211" s="175">
        <v>6.5730000000000004</v>
      </c>
      <c r="F211" s="175">
        <v>0</v>
      </c>
      <c r="G211" s="176">
        <f>E211*F211</f>
        <v>0</v>
      </c>
      <c r="O211" s="170">
        <v>2</v>
      </c>
      <c r="AA211" s="146">
        <v>1</v>
      </c>
      <c r="AB211" s="146">
        <v>7</v>
      </c>
      <c r="AC211" s="146">
        <v>7</v>
      </c>
      <c r="AZ211" s="146">
        <v>2</v>
      </c>
      <c r="BA211" s="146">
        <f>IF(AZ211=1,G211,0)</f>
        <v>0</v>
      </c>
      <c r="BB211" s="146">
        <f>IF(AZ211=2,G211,0)</f>
        <v>0</v>
      </c>
      <c r="BC211" s="146">
        <f>IF(AZ211=3,G211,0)</f>
        <v>0</v>
      </c>
      <c r="BD211" s="146">
        <f>IF(AZ211=4,G211,0)</f>
        <v>0</v>
      </c>
      <c r="BE211" s="146">
        <f>IF(AZ211=5,G211,0)</f>
        <v>0</v>
      </c>
      <c r="CA211" s="177">
        <v>1</v>
      </c>
      <c r="CB211" s="177">
        <v>7</v>
      </c>
      <c r="CZ211" s="146">
        <v>0</v>
      </c>
    </row>
    <row r="212" spans="1:104">
      <c r="A212" s="178"/>
      <c r="B212" s="180"/>
      <c r="C212" s="230" t="s">
        <v>300</v>
      </c>
      <c r="D212" s="231"/>
      <c r="E212" s="181">
        <v>6.5730000000000004</v>
      </c>
      <c r="F212" s="182"/>
      <c r="G212" s="183"/>
      <c r="M212" s="179" t="s">
        <v>300</v>
      </c>
      <c r="O212" s="170"/>
    </row>
    <row r="213" spans="1:104">
      <c r="A213" s="171">
        <v>61</v>
      </c>
      <c r="B213" s="172" t="s">
        <v>301</v>
      </c>
      <c r="C213" s="173" t="s">
        <v>302</v>
      </c>
      <c r="D213" s="174" t="s">
        <v>61</v>
      </c>
      <c r="E213" s="175"/>
      <c r="F213" s="175">
        <v>0</v>
      </c>
      <c r="G213" s="176">
        <f>E213*F213</f>
        <v>0</v>
      </c>
      <c r="O213" s="170">
        <v>2</v>
      </c>
      <c r="AA213" s="146">
        <v>7</v>
      </c>
      <c r="AB213" s="146">
        <v>1002</v>
      </c>
      <c r="AC213" s="146">
        <v>5</v>
      </c>
      <c r="AZ213" s="146">
        <v>2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7">
        <v>7</v>
      </c>
      <c r="CB213" s="177">
        <v>1002</v>
      </c>
      <c r="CZ213" s="146">
        <v>0</v>
      </c>
    </row>
    <row r="214" spans="1:104">
      <c r="A214" s="184"/>
      <c r="B214" s="185" t="s">
        <v>74</v>
      </c>
      <c r="C214" s="186" t="str">
        <f>CONCATENATE(B210," ",C210)</f>
        <v>767 Konstrukce zámečnické</v>
      </c>
      <c r="D214" s="187"/>
      <c r="E214" s="188"/>
      <c r="F214" s="189"/>
      <c r="G214" s="190">
        <f>SUM(G210:G213)</f>
        <v>0</v>
      </c>
      <c r="O214" s="170">
        <v>4</v>
      </c>
      <c r="BA214" s="191">
        <f>SUM(BA210:BA213)</f>
        <v>0</v>
      </c>
      <c r="BB214" s="191">
        <f>SUM(BB210:BB213)</f>
        <v>0</v>
      </c>
      <c r="BC214" s="191">
        <f>SUM(BC210:BC213)</f>
        <v>0</v>
      </c>
      <c r="BD214" s="191">
        <f>SUM(BD210:BD213)</f>
        <v>0</v>
      </c>
      <c r="BE214" s="191">
        <f>SUM(BE210:BE213)</f>
        <v>0</v>
      </c>
    </row>
    <row r="215" spans="1:104">
      <c r="A215" s="163" t="s">
        <v>72</v>
      </c>
      <c r="B215" s="164" t="s">
        <v>303</v>
      </c>
      <c r="C215" s="165" t="s">
        <v>304</v>
      </c>
      <c r="D215" s="166"/>
      <c r="E215" s="167"/>
      <c r="F215" s="167"/>
      <c r="G215" s="168"/>
      <c r="H215" s="169"/>
      <c r="I215" s="169"/>
      <c r="O215" s="170">
        <v>1</v>
      </c>
    </row>
    <row r="216" spans="1:104">
      <c r="A216" s="171">
        <v>62</v>
      </c>
      <c r="B216" s="172" t="s">
        <v>305</v>
      </c>
      <c r="C216" s="173" t="s">
        <v>306</v>
      </c>
      <c r="D216" s="174" t="s">
        <v>91</v>
      </c>
      <c r="E216" s="175">
        <v>11.1614</v>
      </c>
      <c r="F216" s="175">
        <v>0</v>
      </c>
      <c r="G216" s="176">
        <f>E216*F216</f>
        <v>0</v>
      </c>
      <c r="O216" s="170">
        <v>2</v>
      </c>
      <c r="AA216" s="146">
        <v>1</v>
      </c>
      <c r="AB216" s="146">
        <v>7</v>
      </c>
      <c r="AC216" s="146">
        <v>7</v>
      </c>
      <c r="AZ216" s="146">
        <v>2</v>
      </c>
      <c r="BA216" s="146">
        <f>IF(AZ216=1,G216,0)</f>
        <v>0</v>
      </c>
      <c r="BB216" s="146">
        <f>IF(AZ216=2,G216,0)</f>
        <v>0</v>
      </c>
      <c r="BC216" s="146">
        <f>IF(AZ216=3,G216,0)</f>
        <v>0</v>
      </c>
      <c r="BD216" s="146">
        <f>IF(AZ216=4,G216,0)</f>
        <v>0</v>
      </c>
      <c r="BE216" s="146">
        <f>IF(AZ216=5,G216,0)</f>
        <v>0</v>
      </c>
      <c r="CA216" s="177">
        <v>1</v>
      </c>
      <c r="CB216" s="177">
        <v>7</v>
      </c>
      <c r="CZ216" s="146">
        <v>2.1000000000000001E-4</v>
      </c>
    </row>
    <row r="217" spans="1:104">
      <c r="A217" s="178"/>
      <c r="B217" s="180"/>
      <c r="C217" s="230" t="s">
        <v>307</v>
      </c>
      <c r="D217" s="231"/>
      <c r="E217" s="181">
        <v>0</v>
      </c>
      <c r="F217" s="182"/>
      <c r="G217" s="183"/>
      <c r="M217" s="179" t="s">
        <v>307</v>
      </c>
      <c r="O217" s="170"/>
    </row>
    <row r="218" spans="1:104">
      <c r="A218" s="178"/>
      <c r="B218" s="180"/>
      <c r="C218" s="230" t="s">
        <v>113</v>
      </c>
      <c r="D218" s="231"/>
      <c r="E218" s="181">
        <v>7.1020000000000003</v>
      </c>
      <c r="F218" s="182"/>
      <c r="G218" s="183"/>
      <c r="M218" s="179" t="s">
        <v>113</v>
      </c>
      <c r="O218" s="170"/>
    </row>
    <row r="219" spans="1:104">
      <c r="A219" s="178"/>
      <c r="B219" s="180"/>
      <c r="C219" s="230" t="s">
        <v>112</v>
      </c>
      <c r="D219" s="231"/>
      <c r="E219" s="181">
        <v>1.8333999999999999</v>
      </c>
      <c r="F219" s="182"/>
      <c r="G219" s="183"/>
      <c r="M219" s="179" t="s">
        <v>112</v>
      </c>
      <c r="O219" s="170"/>
    </row>
    <row r="220" spans="1:104">
      <c r="A220" s="178"/>
      <c r="B220" s="180"/>
      <c r="C220" s="230" t="s">
        <v>168</v>
      </c>
      <c r="D220" s="231"/>
      <c r="E220" s="181">
        <v>2.016</v>
      </c>
      <c r="F220" s="182"/>
      <c r="G220" s="183"/>
      <c r="M220" s="179" t="s">
        <v>168</v>
      </c>
      <c r="O220" s="170"/>
    </row>
    <row r="221" spans="1:104">
      <c r="A221" s="178"/>
      <c r="B221" s="180"/>
      <c r="C221" s="230" t="s">
        <v>204</v>
      </c>
      <c r="D221" s="231"/>
      <c r="E221" s="181">
        <v>0.21</v>
      </c>
      <c r="F221" s="182"/>
      <c r="G221" s="183"/>
      <c r="M221" s="179" t="s">
        <v>204</v>
      </c>
      <c r="O221" s="170"/>
    </row>
    <row r="222" spans="1:104" ht="22.5">
      <c r="A222" s="171">
        <v>63</v>
      </c>
      <c r="B222" s="172" t="s">
        <v>308</v>
      </c>
      <c r="C222" s="173" t="s">
        <v>309</v>
      </c>
      <c r="D222" s="174" t="s">
        <v>91</v>
      </c>
      <c r="E222" s="175">
        <v>11.1614</v>
      </c>
      <c r="F222" s="175">
        <v>0</v>
      </c>
      <c r="G222" s="176">
        <f>E222*F222</f>
        <v>0</v>
      </c>
      <c r="O222" s="170">
        <v>2</v>
      </c>
      <c r="AA222" s="146">
        <v>1</v>
      </c>
      <c r="AB222" s="146">
        <v>7</v>
      </c>
      <c r="AC222" s="146">
        <v>7</v>
      </c>
      <c r="AZ222" s="146">
        <v>2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7">
        <v>1</v>
      </c>
      <c r="CB222" s="177">
        <v>7</v>
      </c>
      <c r="CZ222" s="146">
        <v>2.6700000000000001E-3</v>
      </c>
    </row>
    <row r="223" spans="1:104">
      <c r="A223" s="178"/>
      <c r="B223" s="180"/>
      <c r="C223" s="230" t="s">
        <v>307</v>
      </c>
      <c r="D223" s="231"/>
      <c r="E223" s="181">
        <v>0</v>
      </c>
      <c r="F223" s="182"/>
      <c r="G223" s="183"/>
      <c r="M223" s="179" t="s">
        <v>307</v>
      </c>
      <c r="O223" s="170"/>
    </row>
    <row r="224" spans="1:104">
      <c r="A224" s="178"/>
      <c r="B224" s="180"/>
      <c r="C224" s="230" t="s">
        <v>113</v>
      </c>
      <c r="D224" s="231"/>
      <c r="E224" s="181">
        <v>7.1020000000000003</v>
      </c>
      <c r="F224" s="182"/>
      <c r="G224" s="183"/>
      <c r="M224" s="179" t="s">
        <v>113</v>
      </c>
      <c r="O224" s="170"/>
    </row>
    <row r="225" spans="1:104">
      <c r="A225" s="178"/>
      <c r="B225" s="180"/>
      <c r="C225" s="230" t="s">
        <v>112</v>
      </c>
      <c r="D225" s="231"/>
      <c r="E225" s="181">
        <v>1.8333999999999999</v>
      </c>
      <c r="F225" s="182"/>
      <c r="G225" s="183"/>
      <c r="M225" s="179" t="s">
        <v>112</v>
      </c>
      <c r="O225" s="170"/>
    </row>
    <row r="226" spans="1:104">
      <c r="A226" s="178"/>
      <c r="B226" s="180"/>
      <c r="C226" s="230" t="s">
        <v>168</v>
      </c>
      <c r="D226" s="231"/>
      <c r="E226" s="181">
        <v>2.016</v>
      </c>
      <c r="F226" s="182"/>
      <c r="G226" s="183"/>
      <c r="M226" s="179" t="s">
        <v>168</v>
      </c>
      <c r="O226" s="170"/>
    </row>
    <row r="227" spans="1:104">
      <c r="A227" s="178"/>
      <c r="B227" s="180"/>
      <c r="C227" s="230" t="s">
        <v>204</v>
      </c>
      <c r="D227" s="231"/>
      <c r="E227" s="181">
        <v>0.21</v>
      </c>
      <c r="F227" s="182"/>
      <c r="G227" s="183"/>
      <c r="M227" s="179" t="s">
        <v>204</v>
      </c>
      <c r="O227" s="170"/>
    </row>
    <row r="228" spans="1:104">
      <c r="A228" s="171">
        <v>64</v>
      </c>
      <c r="B228" s="172" t="s">
        <v>310</v>
      </c>
      <c r="C228" s="173" t="s">
        <v>311</v>
      </c>
      <c r="D228" s="174" t="s">
        <v>91</v>
      </c>
      <c r="E228" s="175">
        <v>12.2775</v>
      </c>
      <c r="F228" s="175">
        <v>0</v>
      </c>
      <c r="G228" s="176">
        <f>E228*F228</f>
        <v>0</v>
      </c>
      <c r="O228" s="170">
        <v>2</v>
      </c>
      <c r="AA228" s="146">
        <v>3</v>
      </c>
      <c r="AB228" s="146">
        <v>7</v>
      </c>
      <c r="AC228" s="146">
        <v>59764210</v>
      </c>
      <c r="AZ228" s="146">
        <v>2</v>
      </c>
      <c r="BA228" s="146">
        <f>IF(AZ228=1,G228,0)</f>
        <v>0</v>
      </c>
      <c r="BB228" s="146">
        <f>IF(AZ228=2,G228,0)</f>
        <v>0</v>
      </c>
      <c r="BC228" s="146">
        <f>IF(AZ228=3,G228,0)</f>
        <v>0</v>
      </c>
      <c r="BD228" s="146">
        <f>IF(AZ228=4,G228,0)</f>
        <v>0</v>
      </c>
      <c r="BE228" s="146">
        <f>IF(AZ228=5,G228,0)</f>
        <v>0</v>
      </c>
      <c r="CA228" s="177">
        <v>3</v>
      </c>
      <c r="CB228" s="177">
        <v>7</v>
      </c>
      <c r="CZ228" s="146">
        <v>1.9199999999999998E-2</v>
      </c>
    </row>
    <row r="229" spans="1:104">
      <c r="A229" s="178"/>
      <c r="B229" s="180"/>
      <c r="C229" s="230" t="s">
        <v>307</v>
      </c>
      <c r="D229" s="231"/>
      <c r="E229" s="181">
        <v>0</v>
      </c>
      <c r="F229" s="182"/>
      <c r="G229" s="183"/>
      <c r="M229" s="179" t="s">
        <v>307</v>
      </c>
      <c r="O229" s="170"/>
    </row>
    <row r="230" spans="1:104">
      <c r="A230" s="178"/>
      <c r="B230" s="180"/>
      <c r="C230" s="230" t="s">
        <v>113</v>
      </c>
      <c r="D230" s="231"/>
      <c r="E230" s="181">
        <v>7.1020000000000003</v>
      </c>
      <c r="F230" s="182"/>
      <c r="G230" s="183"/>
      <c r="M230" s="179" t="s">
        <v>113</v>
      </c>
      <c r="O230" s="170"/>
    </row>
    <row r="231" spans="1:104">
      <c r="A231" s="178"/>
      <c r="B231" s="180"/>
      <c r="C231" s="230" t="s">
        <v>112</v>
      </c>
      <c r="D231" s="231"/>
      <c r="E231" s="181">
        <v>1.8333999999999999</v>
      </c>
      <c r="F231" s="182"/>
      <c r="G231" s="183"/>
      <c r="M231" s="179" t="s">
        <v>112</v>
      </c>
      <c r="O231" s="170"/>
    </row>
    <row r="232" spans="1:104">
      <c r="A232" s="178"/>
      <c r="B232" s="180"/>
      <c r="C232" s="230" t="s">
        <v>168</v>
      </c>
      <c r="D232" s="231"/>
      <c r="E232" s="181">
        <v>2.016</v>
      </c>
      <c r="F232" s="182"/>
      <c r="G232" s="183"/>
      <c r="M232" s="179" t="s">
        <v>168</v>
      </c>
      <c r="O232" s="170"/>
    </row>
    <row r="233" spans="1:104">
      <c r="A233" s="178"/>
      <c r="B233" s="180"/>
      <c r="C233" s="230" t="s">
        <v>204</v>
      </c>
      <c r="D233" s="231"/>
      <c r="E233" s="181">
        <v>0.21</v>
      </c>
      <c r="F233" s="182"/>
      <c r="G233" s="183"/>
      <c r="M233" s="179" t="s">
        <v>204</v>
      </c>
      <c r="O233" s="170"/>
    </row>
    <row r="234" spans="1:104">
      <c r="A234" s="178"/>
      <c r="B234" s="180"/>
      <c r="C234" s="232" t="s">
        <v>312</v>
      </c>
      <c r="D234" s="231"/>
      <c r="E234" s="204">
        <v>11.1614</v>
      </c>
      <c r="F234" s="182"/>
      <c r="G234" s="183"/>
      <c r="M234" s="179" t="s">
        <v>312</v>
      </c>
      <c r="O234" s="170"/>
    </row>
    <row r="235" spans="1:104">
      <c r="A235" s="178"/>
      <c r="B235" s="180"/>
      <c r="C235" s="230" t="s">
        <v>313</v>
      </c>
      <c r="D235" s="231"/>
      <c r="E235" s="181">
        <v>0</v>
      </c>
      <c r="F235" s="182"/>
      <c r="G235" s="183"/>
      <c r="M235" s="179" t="s">
        <v>313</v>
      </c>
      <c r="O235" s="170"/>
    </row>
    <row r="236" spans="1:104">
      <c r="A236" s="178"/>
      <c r="B236" s="180"/>
      <c r="C236" s="230" t="s">
        <v>314</v>
      </c>
      <c r="D236" s="231"/>
      <c r="E236" s="181">
        <v>1.1161000000000001</v>
      </c>
      <c r="F236" s="182"/>
      <c r="G236" s="183"/>
      <c r="M236" s="179" t="s">
        <v>314</v>
      </c>
      <c r="O236" s="170"/>
    </row>
    <row r="237" spans="1:104">
      <c r="A237" s="171">
        <v>65</v>
      </c>
      <c r="B237" s="172" t="s">
        <v>315</v>
      </c>
      <c r="C237" s="173" t="s">
        <v>316</v>
      </c>
      <c r="D237" s="174" t="s">
        <v>61</v>
      </c>
      <c r="E237" s="175"/>
      <c r="F237" s="175">
        <v>0</v>
      </c>
      <c r="G237" s="176">
        <f>E237*F237</f>
        <v>0</v>
      </c>
      <c r="O237" s="170">
        <v>2</v>
      </c>
      <c r="AA237" s="146">
        <v>7</v>
      </c>
      <c r="AB237" s="146">
        <v>1002</v>
      </c>
      <c r="AC237" s="146">
        <v>5</v>
      </c>
      <c r="AZ237" s="146">
        <v>2</v>
      </c>
      <c r="BA237" s="146">
        <f>IF(AZ237=1,G237,0)</f>
        <v>0</v>
      </c>
      <c r="BB237" s="146">
        <f>IF(AZ237=2,G237,0)</f>
        <v>0</v>
      </c>
      <c r="BC237" s="146">
        <f>IF(AZ237=3,G237,0)</f>
        <v>0</v>
      </c>
      <c r="BD237" s="146">
        <f>IF(AZ237=4,G237,0)</f>
        <v>0</v>
      </c>
      <c r="BE237" s="146">
        <f>IF(AZ237=5,G237,0)</f>
        <v>0</v>
      </c>
      <c r="CA237" s="177">
        <v>7</v>
      </c>
      <c r="CB237" s="177">
        <v>1002</v>
      </c>
      <c r="CZ237" s="146">
        <v>0</v>
      </c>
    </row>
    <row r="238" spans="1:104">
      <c r="A238" s="184"/>
      <c r="B238" s="185" t="s">
        <v>74</v>
      </c>
      <c r="C238" s="186" t="str">
        <f>CONCATENATE(B215," ",C215)</f>
        <v>771 Podlahy z dlaždic a obklady</v>
      </c>
      <c r="D238" s="187"/>
      <c r="E238" s="188"/>
      <c r="F238" s="189"/>
      <c r="G238" s="190">
        <f>SUM(G215:G237)</f>
        <v>0</v>
      </c>
      <c r="O238" s="170">
        <v>4</v>
      </c>
      <c r="BA238" s="191">
        <f>SUM(BA215:BA237)</f>
        <v>0</v>
      </c>
      <c r="BB238" s="191">
        <f>SUM(BB215:BB237)</f>
        <v>0</v>
      </c>
      <c r="BC238" s="191">
        <f>SUM(BC215:BC237)</f>
        <v>0</v>
      </c>
      <c r="BD238" s="191">
        <f>SUM(BD215:BD237)</f>
        <v>0</v>
      </c>
      <c r="BE238" s="191">
        <f>SUM(BE215:BE237)</f>
        <v>0</v>
      </c>
    </row>
    <row r="239" spans="1:104">
      <c r="A239" s="163" t="s">
        <v>72</v>
      </c>
      <c r="B239" s="164" t="s">
        <v>317</v>
      </c>
      <c r="C239" s="165" t="s">
        <v>318</v>
      </c>
      <c r="D239" s="166"/>
      <c r="E239" s="167"/>
      <c r="F239" s="167"/>
      <c r="G239" s="168"/>
      <c r="H239" s="169"/>
      <c r="I239" s="169"/>
      <c r="O239" s="170">
        <v>1</v>
      </c>
    </row>
    <row r="240" spans="1:104" ht="22.5">
      <c r="A240" s="171">
        <v>66</v>
      </c>
      <c r="B240" s="172" t="s">
        <v>319</v>
      </c>
      <c r="C240" s="173" t="s">
        <v>320</v>
      </c>
      <c r="D240" s="174" t="s">
        <v>91</v>
      </c>
      <c r="E240" s="175">
        <v>36.095999999999997</v>
      </c>
      <c r="F240" s="175">
        <v>0</v>
      </c>
      <c r="G240" s="176">
        <f>E240*F240</f>
        <v>0</v>
      </c>
      <c r="O240" s="170">
        <v>2</v>
      </c>
      <c r="AA240" s="146">
        <v>1</v>
      </c>
      <c r="AB240" s="146">
        <v>7</v>
      </c>
      <c r="AC240" s="146">
        <v>7</v>
      </c>
      <c r="AZ240" s="146">
        <v>2</v>
      </c>
      <c r="BA240" s="146">
        <f>IF(AZ240=1,G240,0)</f>
        <v>0</v>
      </c>
      <c r="BB240" s="146">
        <f>IF(AZ240=2,G240,0)</f>
        <v>0</v>
      </c>
      <c r="BC240" s="146">
        <f>IF(AZ240=3,G240,0)</f>
        <v>0</v>
      </c>
      <c r="BD240" s="146">
        <f>IF(AZ240=4,G240,0)</f>
        <v>0</v>
      </c>
      <c r="BE240" s="146">
        <f>IF(AZ240=5,G240,0)</f>
        <v>0</v>
      </c>
      <c r="CA240" s="177">
        <v>1</v>
      </c>
      <c r="CB240" s="177">
        <v>7</v>
      </c>
      <c r="CZ240" s="146">
        <v>1.6000000000000001E-4</v>
      </c>
    </row>
    <row r="241" spans="1:104">
      <c r="A241" s="178"/>
      <c r="B241" s="180"/>
      <c r="C241" s="230" t="s">
        <v>321</v>
      </c>
      <c r="D241" s="231"/>
      <c r="E241" s="181">
        <v>0</v>
      </c>
      <c r="F241" s="182"/>
      <c r="G241" s="183"/>
      <c r="M241" s="179" t="s">
        <v>321</v>
      </c>
      <c r="O241" s="170"/>
    </row>
    <row r="242" spans="1:104">
      <c r="A242" s="178"/>
      <c r="B242" s="180"/>
      <c r="C242" s="230" t="s">
        <v>126</v>
      </c>
      <c r="D242" s="231"/>
      <c r="E242" s="181">
        <v>19.103999999999999</v>
      </c>
      <c r="F242" s="182"/>
      <c r="G242" s="183"/>
      <c r="M242" s="179" t="s">
        <v>126</v>
      </c>
      <c r="O242" s="170"/>
    </row>
    <row r="243" spans="1:104">
      <c r="A243" s="178"/>
      <c r="B243" s="180"/>
      <c r="C243" s="230" t="s">
        <v>127</v>
      </c>
      <c r="D243" s="231"/>
      <c r="E243" s="181">
        <v>-3.36</v>
      </c>
      <c r="F243" s="182"/>
      <c r="G243" s="183"/>
      <c r="M243" s="179" t="s">
        <v>127</v>
      </c>
      <c r="O243" s="170"/>
    </row>
    <row r="244" spans="1:104">
      <c r="A244" s="178"/>
      <c r="B244" s="180"/>
      <c r="C244" s="230" t="s">
        <v>128</v>
      </c>
      <c r="D244" s="231"/>
      <c r="E244" s="181">
        <v>8.9920000000000009</v>
      </c>
      <c r="F244" s="182"/>
      <c r="G244" s="183"/>
      <c r="M244" s="179" t="s">
        <v>128</v>
      </c>
      <c r="O244" s="170"/>
    </row>
    <row r="245" spans="1:104">
      <c r="A245" s="178"/>
      <c r="B245" s="180"/>
      <c r="C245" s="230" t="s">
        <v>127</v>
      </c>
      <c r="D245" s="231"/>
      <c r="E245" s="181">
        <v>-3.36</v>
      </c>
      <c r="F245" s="182"/>
      <c r="G245" s="183"/>
      <c r="M245" s="179" t="s">
        <v>127</v>
      </c>
      <c r="O245" s="170"/>
    </row>
    <row r="246" spans="1:104">
      <c r="A246" s="178"/>
      <c r="B246" s="180"/>
      <c r="C246" s="230" t="s">
        <v>129</v>
      </c>
      <c r="D246" s="231"/>
      <c r="E246" s="181">
        <v>17.52</v>
      </c>
      <c r="F246" s="182"/>
      <c r="G246" s="183"/>
      <c r="M246" s="179" t="s">
        <v>129</v>
      </c>
      <c r="O246" s="170"/>
    </row>
    <row r="247" spans="1:104">
      <c r="A247" s="178"/>
      <c r="B247" s="180"/>
      <c r="C247" s="230" t="s">
        <v>94</v>
      </c>
      <c r="D247" s="231"/>
      <c r="E247" s="181">
        <v>-2.8</v>
      </c>
      <c r="F247" s="182"/>
      <c r="G247" s="183"/>
      <c r="M247" s="179" t="s">
        <v>94</v>
      </c>
      <c r="O247" s="170"/>
    </row>
    <row r="248" spans="1:104" ht="22.5">
      <c r="A248" s="171">
        <v>67</v>
      </c>
      <c r="B248" s="172" t="s">
        <v>322</v>
      </c>
      <c r="C248" s="173" t="s">
        <v>323</v>
      </c>
      <c r="D248" s="174" t="s">
        <v>91</v>
      </c>
      <c r="E248" s="175">
        <v>36.095999999999997</v>
      </c>
      <c r="F248" s="175">
        <v>0</v>
      </c>
      <c r="G248" s="176">
        <f>E248*F248</f>
        <v>0</v>
      </c>
      <c r="O248" s="170">
        <v>2</v>
      </c>
      <c r="AA248" s="146">
        <v>1</v>
      </c>
      <c r="AB248" s="146">
        <v>7</v>
      </c>
      <c r="AC248" s="146">
        <v>7</v>
      </c>
      <c r="AZ248" s="146">
        <v>2</v>
      </c>
      <c r="BA248" s="146">
        <f>IF(AZ248=1,G248,0)</f>
        <v>0</v>
      </c>
      <c r="BB248" s="146">
        <f>IF(AZ248=2,G248,0)</f>
        <v>0</v>
      </c>
      <c r="BC248" s="146">
        <f>IF(AZ248=3,G248,0)</f>
        <v>0</v>
      </c>
      <c r="BD248" s="146">
        <f>IF(AZ248=4,G248,0)</f>
        <v>0</v>
      </c>
      <c r="BE248" s="146">
        <f>IF(AZ248=5,G248,0)</f>
        <v>0</v>
      </c>
      <c r="CA248" s="177">
        <v>1</v>
      </c>
      <c r="CB248" s="177">
        <v>7</v>
      </c>
      <c r="CZ248" s="146">
        <v>4.5500000000000002E-3</v>
      </c>
    </row>
    <row r="249" spans="1:104">
      <c r="A249" s="178"/>
      <c r="B249" s="180"/>
      <c r="C249" s="230" t="s">
        <v>321</v>
      </c>
      <c r="D249" s="231"/>
      <c r="E249" s="181">
        <v>0</v>
      </c>
      <c r="F249" s="182"/>
      <c r="G249" s="183"/>
      <c r="M249" s="179" t="s">
        <v>321</v>
      </c>
      <c r="O249" s="170"/>
    </row>
    <row r="250" spans="1:104">
      <c r="A250" s="178"/>
      <c r="B250" s="180"/>
      <c r="C250" s="230" t="s">
        <v>126</v>
      </c>
      <c r="D250" s="231"/>
      <c r="E250" s="181">
        <v>19.103999999999999</v>
      </c>
      <c r="F250" s="182"/>
      <c r="G250" s="183"/>
      <c r="M250" s="179" t="s">
        <v>126</v>
      </c>
      <c r="O250" s="170"/>
    </row>
    <row r="251" spans="1:104">
      <c r="A251" s="178"/>
      <c r="B251" s="180"/>
      <c r="C251" s="230" t="s">
        <v>127</v>
      </c>
      <c r="D251" s="231"/>
      <c r="E251" s="181">
        <v>-3.36</v>
      </c>
      <c r="F251" s="182"/>
      <c r="G251" s="183"/>
      <c r="M251" s="179" t="s">
        <v>127</v>
      </c>
      <c r="O251" s="170"/>
    </row>
    <row r="252" spans="1:104">
      <c r="A252" s="178"/>
      <c r="B252" s="180"/>
      <c r="C252" s="230" t="s">
        <v>128</v>
      </c>
      <c r="D252" s="231"/>
      <c r="E252" s="181">
        <v>8.9920000000000009</v>
      </c>
      <c r="F252" s="182"/>
      <c r="G252" s="183"/>
      <c r="M252" s="179" t="s">
        <v>128</v>
      </c>
      <c r="O252" s="170"/>
    </row>
    <row r="253" spans="1:104">
      <c r="A253" s="178"/>
      <c r="B253" s="180"/>
      <c r="C253" s="230" t="s">
        <v>127</v>
      </c>
      <c r="D253" s="231"/>
      <c r="E253" s="181">
        <v>-3.36</v>
      </c>
      <c r="F253" s="182"/>
      <c r="G253" s="183"/>
      <c r="M253" s="179" t="s">
        <v>127</v>
      </c>
      <c r="O253" s="170"/>
    </row>
    <row r="254" spans="1:104">
      <c r="A254" s="178"/>
      <c r="B254" s="180"/>
      <c r="C254" s="230" t="s">
        <v>129</v>
      </c>
      <c r="D254" s="231"/>
      <c r="E254" s="181">
        <v>17.52</v>
      </c>
      <c r="F254" s="182"/>
      <c r="G254" s="183"/>
      <c r="M254" s="179" t="s">
        <v>129</v>
      </c>
      <c r="O254" s="170"/>
    </row>
    <row r="255" spans="1:104">
      <c r="A255" s="178"/>
      <c r="B255" s="180"/>
      <c r="C255" s="230" t="s">
        <v>94</v>
      </c>
      <c r="D255" s="231"/>
      <c r="E255" s="181">
        <v>-2.8</v>
      </c>
      <c r="F255" s="182"/>
      <c r="G255" s="183"/>
      <c r="M255" s="179" t="s">
        <v>94</v>
      </c>
      <c r="O255" s="170"/>
    </row>
    <row r="256" spans="1:104">
      <c r="A256" s="171">
        <v>68</v>
      </c>
      <c r="B256" s="172" t="s">
        <v>324</v>
      </c>
      <c r="C256" s="173" t="s">
        <v>325</v>
      </c>
      <c r="D256" s="174" t="s">
        <v>91</v>
      </c>
      <c r="E256" s="175">
        <v>38.622700000000002</v>
      </c>
      <c r="F256" s="175">
        <v>0</v>
      </c>
      <c r="G256" s="176">
        <f>E256*F256</f>
        <v>0</v>
      </c>
      <c r="O256" s="170">
        <v>2</v>
      </c>
      <c r="AA256" s="146">
        <v>3</v>
      </c>
      <c r="AB256" s="146">
        <v>7</v>
      </c>
      <c r="AC256" s="146">
        <v>59781530</v>
      </c>
      <c r="AZ256" s="146">
        <v>2</v>
      </c>
      <c r="BA256" s="146">
        <f>IF(AZ256=1,G256,0)</f>
        <v>0</v>
      </c>
      <c r="BB256" s="146">
        <f>IF(AZ256=2,G256,0)</f>
        <v>0</v>
      </c>
      <c r="BC256" s="146">
        <f>IF(AZ256=3,G256,0)</f>
        <v>0</v>
      </c>
      <c r="BD256" s="146">
        <f>IF(AZ256=4,G256,0)</f>
        <v>0</v>
      </c>
      <c r="BE256" s="146">
        <f>IF(AZ256=5,G256,0)</f>
        <v>0</v>
      </c>
      <c r="CA256" s="177">
        <v>3</v>
      </c>
      <c r="CB256" s="177">
        <v>7</v>
      </c>
      <c r="CZ256" s="146">
        <v>1.7600000000000001E-2</v>
      </c>
    </row>
    <row r="257" spans="1:104">
      <c r="A257" s="178"/>
      <c r="B257" s="180"/>
      <c r="C257" s="230" t="s">
        <v>321</v>
      </c>
      <c r="D257" s="231"/>
      <c r="E257" s="181">
        <v>0</v>
      </c>
      <c r="F257" s="182"/>
      <c r="G257" s="183"/>
      <c r="M257" s="179" t="s">
        <v>321</v>
      </c>
      <c r="O257" s="170"/>
    </row>
    <row r="258" spans="1:104">
      <c r="A258" s="178"/>
      <c r="B258" s="180"/>
      <c r="C258" s="230" t="s">
        <v>126</v>
      </c>
      <c r="D258" s="231"/>
      <c r="E258" s="181">
        <v>19.103999999999999</v>
      </c>
      <c r="F258" s="182"/>
      <c r="G258" s="183"/>
      <c r="M258" s="179" t="s">
        <v>126</v>
      </c>
      <c r="O258" s="170"/>
    </row>
    <row r="259" spans="1:104">
      <c r="A259" s="178"/>
      <c r="B259" s="180"/>
      <c r="C259" s="230" t="s">
        <v>127</v>
      </c>
      <c r="D259" s="231"/>
      <c r="E259" s="181">
        <v>-3.36</v>
      </c>
      <c r="F259" s="182"/>
      <c r="G259" s="183"/>
      <c r="M259" s="179" t="s">
        <v>127</v>
      </c>
      <c r="O259" s="170"/>
    </row>
    <row r="260" spans="1:104">
      <c r="A260" s="178"/>
      <c r="B260" s="180"/>
      <c r="C260" s="230" t="s">
        <v>128</v>
      </c>
      <c r="D260" s="231"/>
      <c r="E260" s="181">
        <v>8.9920000000000009</v>
      </c>
      <c r="F260" s="182"/>
      <c r="G260" s="183"/>
      <c r="M260" s="179" t="s">
        <v>128</v>
      </c>
      <c r="O260" s="170"/>
    </row>
    <row r="261" spans="1:104">
      <c r="A261" s="178"/>
      <c r="B261" s="180"/>
      <c r="C261" s="230" t="s">
        <v>127</v>
      </c>
      <c r="D261" s="231"/>
      <c r="E261" s="181">
        <v>-3.36</v>
      </c>
      <c r="F261" s="182"/>
      <c r="G261" s="183"/>
      <c r="M261" s="179" t="s">
        <v>127</v>
      </c>
      <c r="O261" s="170"/>
    </row>
    <row r="262" spans="1:104">
      <c r="A262" s="178"/>
      <c r="B262" s="180"/>
      <c r="C262" s="230" t="s">
        <v>129</v>
      </c>
      <c r="D262" s="231"/>
      <c r="E262" s="181">
        <v>17.52</v>
      </c>
      <c r="F262" s="182"/>
      <c r="G262" s="183"/>
      <c r="M262" s="179" t="s">
        <v>129</v>
      </c>
      <c r="O262" s="170"/>
    </row>
    <row r="263" spans="1:104">
      <c r="A263" s="178"/>
      <c r="B263" s="180"/>
      <c r="C263" s="230" t="s">
        <v>94</v>
      </c>
      <c r="D263" s="231"/>
      <c r="E263" s="181">
        <v>-2.8</v>
      </c>
      <c r="F263" s="182"/>
      <c r="G263" s="183"/>
      <c r="M263" s="179" t="s">
        <v>94</v>
      </c>
      <c r="O263" s="170"/>
    </row>
    <row r="264" spans="1:104">
      <c r="A264" s="178"/>
      <c r="B264" s="180"/>
      <c r="C264" s="232" t="s">
        <v>312</v>
      </c>
      <c r="D264" s="231"/>
      <c r="E264" s="204">
        <v>36.096000000000004</v>
      </c>
      <c r="F264" s="182"/>
      <c r="G264" s="183"/>
      <c r="M264" s="179" t="s">
        <v>312</v>
      </c>
      <c r="O264" s="170"/>
    </row>
    <row r="265" spans="1:104">
      <c r="A265" s="178"/>
      <c r="B265" s="180"/>
      <c r="C265" s="230" t="s">
        <v>313</v>
      </c>
      <c r="D265" s="231"/>
      <c r="E265" s="181">
        <v>0</v>
      </c>
      <c r="F265" s="182"/>
      <c r="G265" s="183"/>
      <c r="M265" s="179" t="s">
        <v>313</v>
      </c>
      <c r="O265" s="170"/>
    </row>
    <row r="266" spans="1:104">
      <c r="A266" s="178"/>
      <c r="B266" s="180"/>
      <c r="C266" s="230" t="s">
        <v>326</v>
      </c>
      <c r="D266" s="231"/>
      <c r="E266" s="181">
        <v>2.5266999999999999</v>
      </c>
      <c r="F266" s="182"/>
      <c r="G266" s="183"/>
      <c r="M266" s="179" t="s">
        <v>326</v>
      </c>
      <c r="O266" s="170"/>
    </row>
    <row r="267" spans="1:104">
      <c r="A267" s="171">
        <v>69</v>
      </c>
      <c r="B267" s="172" t="s">
        <v>327</v>
      </c>
      <c r="C267" s="173" t="s">
        <v>328</v>
      </c>
      <c r="D267" s="174" t="s">
        <v>61</v>
      </c>
      <c r="E267" s="175"/>
      <c r="F267" s="175">
        <v>0</v>
      </c>
      <c r="G267" s="176">
        <f>E267*F267</f>
        <v>0</v>
      </c>
      <c r="O267" s="170">
        <v>2</v>
      </c>
      <c r="AA267" s="146">
        <v>7</v>
      </c>
      <c r="AB267" s="146">
        <v>1002</v>
      </c>
      <c r="AC267" s="146">
        <v>5</v>
      </c>
      <c r="AZ267" s="146">
        <v>2</v>
      </c>
      <c r="BA267" s="146">
        <f>IF(AZ267=1,G267,0)</f>
        <v>0</v>
      </c>
      <c r="BB267" s="146">
        <f>IF(AZ267=2,G267,0)</f>
        <v>0</v>
      </c>
      <c r="BC267" s="146">
        <f>IF(AZ267=3,G267,0)</f>
        <v>0</v>
      </c>
      <c r="BD267" s="146">
        <f>IF(AZ267=4,G267,0)</f>
        <v>0</v>
      </c>
      <c r="BE267" s="146">
        <f>IF(AZ267=5,G267,0)</f>
        <v>0</v>
      </c>
      <c r="CA267" s="177">
        <v>7</v>
      </c>
      <c r="CB267" s="177">
        <v>1002</v>
      </c>
      <c r="CZ267" s="146">
        <v>0</v>
      </c>
    </row>
    <row r="268" spans="1:104">
      <c r="A268" s="184"/>
      <c r="B268" s="185" t="s">
        <v>74</v>
      </c>
      <c r="C268" s="186" t="str">
        <f>CONCATENATE(B239," ",C239)</f>
        <v>781 Obklady keramické</v>
      </c>
      <c r="D268" s="187"/>
      <c r="E268" s="188"/>
      <c r="F268" s="189"/>
      <c r="G268" s="190">
        <f>SUM(G239:G267)</f>
        <v>0</v>
      </c>
      <c r="O268" s="170">
        <v>4</v>
      </c>
      <c r="BA268" s="191">
        <f>SUM(BA239:BA267)</f>
        <v>0</v>
      </c>
      <c r="BB268" s="191">
        <f>SUM(BB239:BB267)</f>
        <v>0</v>
      </c>
      <c r="BC268" s="191">
        <f>SUM(BC239:BC267)</f>
        <v>0</v>
      </c>
      <c r="BD268" s="191">
        <f>SUM(BD239:BD267)</f>
        <v>0</v>
      </c>
      <c r="BE268" s="191">
        <f>SUM(BE239:BE267)</f>
        <v>0</v>
      </c>
    </row>
    <row r="269" spans="1:104">
      <c r="A269" s="163" t="s">
        <v>72</v>
      </c>
      <c r="B269" s="164" t="s">
        <v>329</v>
      </c>
      <c r="C269" s="165" t="s">
        <v>330</v>
      </c>
      <c r="D269" s="166"/>
      <c r="E269" s="167"/>
      <c r="F269" s="167"/>
      <c r="G269" s="168"/>
      <c r="H269" s="169"/>
      <c r="I269" s="169"/>
      <c r="O269" s="170">
        <v>1</v>
      </c>
    </row>
    <row r="270" spans="1:104" ht="22.5">
      <c r="A270" s="171">
        <v>70</v>
      </c>
      <c r="B270" s="172" t="s">
        <v>331</v>
      </c>
      <c r="C270" s="173" t="s">
        <v>332</v>
      </c>
      <c r="D270" s="174" t="s">
        <v>91</v>
      </c>
      <c r="E270" s="175">
        <v>6.4640000000000004</v>
      </c>
      <c r="F270" s="175">
        <v>0</v>
      </c>
      <c r="G270" s="176">
        <f>E270*F270</f>
        <v>0</v>
      </c>
      <c r="O270" s="170">
        <v>2</v>
      </c>
      <c r="AA270" s="146">
        <v>2</v>
      </c>
      <c r="AB270" s="146">
        <v>7</v>
      </c>
      <c r="AC270" s="146">
        <v>7</v>
      </c>
      <c r="AZ270" s="146">
        <v>2</v>
      </c>
      <c r="BA270" s="146">
        <f>IF(AZ270=1,G270,0)</f>
        <v>0</v>
      </c>
      <c r="BB270" s="146">
        <f>IF(AZ270=2,G270,0)</f>
        <v>0</v>
      </c>
      <c r="BC270" s="146">
        <f>IF(AZ270=3,G270,0)</f>
        <v>0</v>
      </c>
      <c r="BD270" s="146">
        <f>IF(AZ270=4,G270,0)</f>
        <v>0</v>
      </c>
      <c r="BE270" s="146">
        <f>IF(AZ270=5,G270,0)</f>
        <v>0</v>
      </c>
      <c r="CA270" s="177">
        <v>2</v>
      </c>
      <c r="CB270" s="177">
        <v>7</v>
      </c>
      <c r="CZ270" s="146">
        <v>2.5999999999999998E-4</v>
      </c>
    </row>
    <row r="271" spans="1:104">
      <c r="A271" s="178"/>
      <c r="B271" s="180"/>
      <c r="C271" s="230" t="s">
        <v>333</v>
      </c>
      <c r="D271" s="231"/>
      <c r="E271" s="181">
        <v>0</v>
      </c>
      <c r="F271" s="182"/>
      <c r="G271" s="183"/>
      <c r="M271" s="179" t="s">
        <v>333</v>
      </c>
      <c r="O271" s="170"/>
    </row>
    <row r="272" spans="1:104">
      <c r="A272" s="178"/>
      <c r="B272" s="180"/>
      <c r="C272" s="230" t="s">
        <v>334</v>
      </c>
      <c r="D272" s="231"/>
      <c r="E272" s="181">
        <v>6.4640000000000004</v>
      </c>
      <c r="F272" s="182"/>
      <c r="G272" s="183"/>
      <c r="M272" s="179" t="s">
        <v>334</v>
      </c>
      <c r="O272" s="170"/>
    </row>
    <row r="273" spans="1:104" ht="22.5">
      <c r="A273" s="171">
        <v>71</v>
      </c>
      <c r="B273" s="172" t="s">
        <v>335</v>
      </c>
      <c r="C273" s="173" t="s">
        <v>336</v>
      </c>
      <c r="D273" s="174" t="s">
        <v>91</v>
      </c>
      <c r="E273" s="175">
        <v>6.4640000000000004</v>
      </c>
      <c r="F273" s="175">
        <v>0</v>
      </c>
      <c r="G273" s="176">
        <f>E273*F273</f>
        <v>0</v>
      </c>
      <c r="O273" s="170">
        <v>2</v>
      </c>
      <c r="AA273" s="146">
        <v>2</v>
      </c>
      <c r="AB273" s="146">
        <v>7</v>
      </c>
      <c r="AC273" s="146">
        <v>7</v>
      </c>
      <c r="AZ273" s="146">
        <v>2</v>
      </c>
      <c r="BA273" s="146">
        <f>IF(AZ273=1,G273,0)</f>
        <v>0</v>
      </c>
      <c r="BB273" s="146">
        <f>IF(AZ273=2,G273,0)</f>
        <v>0</v>
      </c>
      <c r="BC273" s="146">
        <f>IF(AZ273=3,G273,0)</f>
        <v>0</v>
      </c>
      <c r="BD273" s="146">
        <f>IF(AZ273=4,G273,0)</f>
        <v>0</v>
      </c>
      <c r="BE273" s="146">
        <f>IF(AZ273=5,G273,0)</f>
        <v>0</v>
      </c>
      <c r="CA273" s="177">
        <v>2</v>
      </c>
      <c r="CB273" s="177">
        <v>7</v>
      </c>
      <c r="CZ273" s="146">
        <v>6.9999999999999994E-5</v>
      </c>
    </row>
    <row r="274" spans="1:104">
      <c r="A274" s="178"/>
      <c r="B274" s="180"/>
      <c r="C274" s="230" t="s">
        <v>333</v>
      </c>
      <c r="D274" s="231"/>
      <c r="E274" s="181">
        <v>0</v>
      </c>
      <c r="F274" s="182"/>
      <c r="G274" s="183"/>
      <c r="M274" s="179" t="s">
        <v>333</v>
      </c>
      <c r="O274" s="170"/>
    </row>
    <row r="275" spans="1:104">
      <c r="A275" s="178"/>
      <c r="B275" s="180"/>
      <c r="C275" s="230" t="s">
        <v>334</v>
      </c>
      <c r="D275" s="231"/>
      <c r="E275" s="181">
        <v>6.4640000000000004</v>
      </c>
      <c r="F275" s="182"/>
      <c r="G275" s="183"/>
      <c r="M275" s="179" t="s">
        <v>334</v>
      </c>
      <c r="O275" s="170"/>
    </row>
    <row r="276" spans="1:104">
      <c r="A276" s="184"/>
      <c r="B276" s="185" t="s">
        <v>74</v>
      </c>
      <c r="C276" s="186" t="str">
        <f>CONCATENATE(B269," ",C269)</f>
        <v>783 Nátěry</v>
      </c>
      <c r="D276" s="187"/>
      <c r="E276" s="188"/>
      <c r="F276" s="189"/>
      <c r="G276" s="190">
        <f>SUM(G269:G275)</f>
        <v>0</v>
      </c>
      <c r="O276" s="170">
        <v>4</v>
      </c>
      <c r="BA276" s="191">
        <f>SUM(BA269:BA275)</f>
        <v>0</v>
      </c>
      <c r="BB276" s="191">
        <f>SUM(BB269:BB275)</f>
        <v>0</v>
      </c>
      <c r="BC276" s="191">
        <f>SUM(BC269:BC275)</f>
        <v>0</v>
      </c>
      <c r="BD276" s="191">
        <f>SUM(BD269:BD275)</f>
        <v>0</v>
      </c>
      <c r="BE276" s="191">
        <f>SUM(BE269:BE275)</f>
        <v>0</v>
      </c>
    </row>
    <row r="277" spans="1:104">
      <c r="A277" s="163" t="s">
        <v>72</v>
      </c>
      <c r="B277" s="164" t="s">
        <v>337</v>
      </c>
      <c r="C277" s="165" t="s">
        <v>338</v>
      </c>
      <c r="D277" s="166"/>
      <c r="E277" s="167"/>
      <c r="F277" s="167"/>
      <c r="G277" s="168"/>
      <c r="H277" s="169"/>
      <c r="I277" s="169"/>
      <c r="O277" s="170">
        <v>1</v>
      </c>
    </row>
    <row r="278" spans="1:104" ht="22.5">
      <c r="A278" s="171">
        <v>72</v>
      </c>
      <c r="B278" s="172" t="s">
        <v>339</v>
      </c>
      <c r="C278" s="173" t="s">
        <v>340</v>
      </c>
      <c r="D278" s="174" t="s">
        <v>91</v>
      </c>
      <c r="E278" s="175">
        <v>48.927599999999998</v>
      </c>
      <c r="F278" s="175">
        <v>0</v>
      </c>
      <c r="G278" s="176">
        <f>E278*F278</f>
        <v>0</v>
      </c>
      <c r="O278" s="170">
        <v>2</v>
      </c>
      <c r="AA278" s="146">
        <v>1</v>
      </c>
      <c r="AB278" s="146">
        <v>7</v>
      </c>
      <c r="AC278" s="146">
        <v>7</v>
      </c>
      <c r="AZ278" s="146">
        <v>2</v>
      </c>
      <c r="BA278" s="146">
        <f>IF(AZ278=1,G278,0)</f>
        <v>0</v>
      </c>
      <c r="BB278" s="146">
        <f>IF(AZ278=2,G278,0)</f>
        <v>0</v>
      </c>
      <c r="BC278" s="146">
        <f>IF(AZ278=3,G278,0)</f>
        <v>0</v>
      </c>
      <c r="BD278" s="146">
        <f>IF(AZ278=4,G278,0)</f>
        <v>0</v>
      </c>
      <c r="BE278" s="146">
        <f>IF(AZ278=5,G278,0)</f>
        <v>0</v>
      </c>
      <c r="CA278" s="177">
        <v>1</v>
      </c>
      <c r="CB278" s="177">
        <v>7</v>
      </c>
      <c r="CZ278" s="146">
        <v>3.8999999999999999E-4</v>
      </c>
    </row>
    <row r="279" spans="1:104">
      <c r="A279" s="178"/>
      <c r="B279" s="180"/>
      <c r="C279" s="230" t="s">
        <v>341</v>
      </c>
      <c r="D279" s="231"/>
      <c r="E279" s="181">
        <v>0</v>
      </c>
      <c r="F279" s="182"/>
      <c r="G279" s="183"/>
      <c r="M279" s="179" t="s">
        <v>341</v>
      </c>
      <c r="O279" s="170"/>
    </row>
    <row r="280" spans="1:104">
      <c r="A280" s="178"/>
      <c r="B280" s="180"/>
      <c r="C280" s="230" t="s">
        <v>111</v>
      </c>
      <c r="D280" s="231"/>
      <c r="E280" s="181">
        <v>2.2679999999999998</v>
      </c>
      <c r="F280" s="182"/>
      <c r="G280" s="183"/>
      <c r="M280" s="179" t="s">
        <v>111</v>
      </c>
      <c r="O280" s="170"/>
    </row>
    <row r="281" spans="1:104">
      <c r="A281" s="178"/>
      <c r="B281" s="180"/>
      <c r="C281" s="230" t="s">
        <v>112</v>
      </c>
      <c r="D281" s="231"/>
      <c r="E281" s="181">
        <v>1.8333999999999999</v>
      </c>
      <c r="F281" s="182"/>
      <c r="G281" s="183"/>
      <c r="M281" s="179" t="s">
        <v>112</v>
      </c>
      <c r="O281" s="170"/>
    </row>
    <row r="282" spans="1:104">
      <c r="A282" s="178"/>
      <c r="B282" s="180"/>
      <c r="C282" s="230" t="s">
        <v>113</v>
      </c>
      <c r="D282" s="231"/>
      <c r="E282" s="181">
        <v>7.1020000000000003</v>
      </c>
      <c r="F282" s="182"/>
      <c r="G282" s="183"/>
      <c r="M282" s="179" t="s">
        <v>113</v>
      </c>
      <c r="O282" s="170"/>
    </row>
    <row r="283" spans="1:104">
      <c r="A283" s="178"/>
      <c r="B283" s="180"/>
      <c r="C283" s="230" t="s">
        <v>114</v>
      </c>
      <c r="D283" s="231"/>
      <c r="E283" s="181">
        <v>0.45500000000000002</v>
      </c>
      <c r="F283" s="182"/>
      <c r="G283" s="183"/>
      <c r="M283" s="179" t="s">
        <v>114</v>
      </c>
      <c r="O283" s="170"/>
    </row>
    <row r="284" spans="1:104">
      <c r="A284" s="178"/>
      <c r="B284" s="180"/>
      <c r="C284" s="230" t="s">
        <v>117</v>
      </c>
      <c r="D284" s="231"/>
      <c r="E284" s="181">
        <v>0</v>
      </c>
      <c r="F284" s="182"/>
      <c r="G284" s="183"/>
      <c r="M284" s="179" t="s">
        <v>117</v>
      </c>
      <c r="O284" s="170"/>
    </row>
    <row r="285" spans="1:104">
      <c r="A285" s="178"/>
      <c r="B285" s="180"/>
      <c r="C285" s="230" t="s">
        <v>118</v>
      </c>
      <c r="D285" s="231"/>
      <c r="E285" s="181">
        <v>16.238399999999999</v>
      </c>
      <c r="F285" s="182"/>
      <c r="G285" s="183"/>
      <c r="M285" s="179" t="s">
        <v>118</v>
      </c>
      <c r="O285" s="170"/>
    </row>
    <row r="286" spans="1:104">
      <c r="A286" s="178"/>
      <c r="B286" s="180"/>
      <c r="C286" s="230" t="s">
        <v>119</v>
      </c>
      <c r="D286" s="231"/>
      <c r="E286" s="181">
        <v>-0.84</v>
      </c>
      <c r="F286" s="182"/>
      <c r="G286" s="183"/>
      <c r="M286" s="179" t="s">
        <v>119</v>
      </c>
      <c r="O286" s="170"/>
    </row>
    <row r="287" spans="1:104">
      <c r="A287" s="178"/>
      <c r="B287" s="180"/>
      <c r="C287" s="230" t="s">
        <v>120</v>
      </c>
      <c r="D287" s="231"/>
      <c r="E287" s="181">
        <v>5.2224000000000004</v>
      </c>
      <c r="F287" s="182"/>
      <c r="G287" s="183"/>
      <c r="M287" s="179" t="s">
        <v>120</v>
      </c>
      <c r="O287" s="170"/>
    </row>
    <row r="288" spans="1:104">
      <c r="A288" s="178"/>
      <c r="B288" s="180"/>
      <c r="C288" s="230" t="s">
        <v>121</v>
      </c>
      <c r="D288" s="231"/>
      <c r="E288" s="181">
        <v>-0.28000000000000003</v>
      </c>
      <c r="F288" s="182"/>
      <c r="G288" s="183"/>
      <c r="M288" s="179" t="s">
        <v>121</v>
      </c>
      <c r="O288" s="170"/>
    </row>
    <row r="289" spans="1:104">
      <c r="A289" s="178"/>
      <c r="B289" s="180"/>
      <c r="C289" s="230" t="s">
        <v>122</v>
      </c>
      <c r="D289" s="231"/>
      <c r="E289" s="181">
        <v>4.2047999999999996</v>
      </c>
      <c r="F289" s="182"/>
      <c r="G289" s="183"/>
      <c r="M289" s="179" t="s">
        <v>122</v>
      </c>
      <c r="O289" s="170"/>
    </row>
    <row r="290" spans="1:104">
      <c r="A290" s="178"/>
      <c r="B290" s="180"/>
      <c r="C290" s="230" t="s">
        <v>132</v>
      </c>
      <c r="D290" s="231"/>
      <c r="E290" s="181">
        <v>0</v>
      </c>
      <c r="F290" s="182"/>
      <c r="G290" s="183"/>
      <c r="M290" s="179" t="s">
        <v>132</v>
      </c>
      <c r="O290" s="170"/>
    </row>
    <row r="291" spans="1:104">
      <c r="A291" s="178"/>
      <c r="B291" s="180"/>
      <c r="C291" s="230" t="s">
        <v>133</v>
      </c>
      <c r="D291" s="231"/>
      <c r="E291" s="181">
        <v>3.25</v>
      </c>
      <c r="F291" s="182"/>
      <c r="G291" s="183"/>
      <c r="M291" s="179" t="s">
        <v>133</v>
      </c>
      <c r="O291" s="170"/>
    </row>
    <row r="292" spans="1:104">
      <c r="A292" s="178"/>
      <c r="B292" s="180"/>
      <c r="C292" s="230" t="s">
        <v>134</v>
      </c>
      <c r="D292" s="231"/>
      <c r="E292" s="181">
        <v>-1.4</v>
      </c>
      <c r="F292" s="182"/>
      <c r="G292" s="183"/>
      <c r="M292" s="179" t="s">
        <v>134</v>
      </c>
      <c r="O292" s="170"/>
    </row>
    <row r="293" spans="1:104">
      <c r="A293" s="178"/>
      <c r="B293" s="180"/>
      <c r="C293" s="230" t="s">
        <v>135</v>
      </c>
      <c r="D293" s="231"/>
      <c r="E293" s="181">
        <v>0</v>
      </c>
      <c r="F293" s="182"/>
      <c r="G293" s="183"/>
      <c r="M293" s="179" t="s">
        <v>135</v>
      </c>
      <c r="O293" s="170"/>
    </row>
    <row r="294" spans="1:104">
      <c r="A294" s="178"/>
      <c r="B294" s="180"/>
      <c r="C294" s="230" t="s">
        <v>136</v>
      </c>
      <c r="D294" s="231"/>
      <c r="E294" s="181">
        <v>2.4207999999999998</v>
      </c>
      <c r="F294" s="182"/>
      <c r="G294" s="183"/>
      <c r="M294" s="179" t="s">
        <v>136</v>
      </c>
      <c r="O294" s="170"/>
    </row>
    <row r="295" spans="1:104">
      <c r="A295" s="178"/>
      <c r="B295" s="180"/>
      <c r="C295" s="230" t="s">
        <v>137</v>
      </c>
      <c r="D295" s="231"/>
      <c r="E295" s="181">
        <v>-0.58799999999999997</v>
      </c>
      <c r="F295" s="182"/>
      <c r="G295" s="183"/>
      <c r="M295" s="179" t="s">
        <v>137</v>
      </c>
      <c r="O295" s="170"/>
    </row>
    <row r="296" spans="1:104">
      <c r="A296" s="178"/>
      <c r="B296" s="180"/>
      <c r="C296" s="230" t="s">
        <v>138</v>
      </c>
      <c r="D296" s="231"/>
      <c r="E296" s="181">
        <v>9.6288</v>
      </c>
      <c r="F296" s="182"/>
      <c r="G296" s="183"/>
      <c r="M296" s="179" t="s">
        <v>138</v>
      </c>
      <c r="O296" s="170"/>
    </row>
    <row r="297" spans="1:104">
      <c r="A297" s="178"/>
      <c r="B297" s="180"/>
      <c r="C297" s="230" t="s">
        <v>137</v>
      </c>
      <c r="D297" s="231"/>
      <c r="E297" s="181">
        <v>-0.58799999999999997</v>
      </c>
      <c r="F297" s="182"/>
      <c r="G297" s="183"/>
      <c r="M297" s="179" t="s">
        <v>137</v>
      </c>
      <c r="O297" s="170"/>
    </row>
    <row r="298" spans="1:104">
      <c r="A298" s="171">
        <v>73</v>
      </c>
      <c r="B298" s="172" t="s">
        <v>342</v>
      </c>
      <c r="C298" s="173" t="s">
        <v>343</v>
      </c>
      <c r="D298" s="174" t="s">
        <v>91</v>
      </c>
      <c r="E298" s="175">
        <v>38.054000000000002</v>
      </c>
      <c r="F298" s="175">
        <v>0</v>
      </c>
      <c r="G298" s="176">
        <f>E298*F298</f>
        <v>0</v>
      </c>
      <c r="O298" s="170">
        <v>2</v>
      </c>
      <c r="AA298" s="146">
        <v>2</v>
      </c>
      <c r="AB298" s="146">
        <v>7</v>
      </c>
      <c r="AC298" s="146">
        <v>7</v>
      </c>
      <c r="AZ298" s="146">
        <v>2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7">
        <v>2</v>
      </c>
      <c r="CB298" s="177">
        <v>7</v>
      </c>
      <c r="CZ298" s="146">
        <v>0</v>
      </c>
    </row>
    <row r="299" spans="1:104">
      <c r="A299" s="178"/>
      <c r="B299" s="180"/>
      <c r="C299" s="230" t="s">
        <v>341</v>
      </c>
      <c r="D299" s="231"/>
      <c r="E299" s="181">
        <v>0</v>
      </c>
      <c r="F299" s="182"/>
      <c r="G299" s="183"/>
      <c r="M299" s="179" t="s">
        <v>341</v>
      </c>
      <c r="O299" s="170"/>
    </row>
    <row r="300" spans="1:104">
      <c r="A300" s="178"/>
      <c r="B300" s="180"/>
      <c r="C300" s="230" t="s">
        <v>111</v>
      </c>
      <c r="D300" s="231"/>
      <c r="E300" s="181">
        <v>2.2679999999999998</v>
      </c>
      <c r="F300" s="182"/>
      <c r="G300" s="183"/>
      <c r="M300" s="179" t="s">
        <v>111</v>
      </c>
      <c r="O300" s="170"/>
    </row>
    <row r="301" spans="1:104">
      <c r="A301" s="178"/>
      <c r="B301" s="180"/>
      <c r="C301" s="230" t="s">
        <v>112</v>
      </c>
      <c r="D301" s="231"/>
      <c r="E301" s="181">
        <v>1.8333999999999999</v>
      </c>
      <c r="F301" s="182"/>
      <c r="G301" s="183"/>
      <c r="M301" s="179" t="s">
        <v>112</v>
      </c>
      <c r="O301" s="170"/>
    </row>
    <row r="302" spans="1:104">
      <c r="A302" s="178"/>
      <c r="B302" s="180"/>
      <c r="C302" s="230" t="s">
        <v>113</v>
      </c>
      <c r="D302" s="231"/>
      <c r="E302" s="181">
        <v>7.1020000000000003</v>
      </c>
      <c r="F302" s="182"/>
      <c r="G302" s="183"/>
      <c r="M302" s="179" t="s">
        <v>113</v>
      </c>
      <c r="O302" s="170"/>
    </row>
    <row r="303" spans="1:104">
      <c r="A303" s="178"/>
      <c r="B303" s="180"/>
      <c r="C303" s="230" t="s">
        <v>114</v>
      </c>
      <c r="D303" s="231"/>
      <c r="E303" s="181">
        <v>0.45500000000000002</v>
      </c>
      <c r="F303" s="182"/>
      <c r="G303" s="183"/>
      <c r="M303" s="179" t="s">
        <v>114</v>
      </c>
      <c r="O303" s="170"/>
    </row>
    <row r="304" spans="1:104">
      <c r="A304" s="178"/>
      <c r="B304" s="180"/>
      <c r="C304" s="230" t="s">
        <v>117</v>
      </c>
      <c r="D304" s="231"/>
      <c r="E304" s="181">
        <v>0</v>
      </c>
      <c r="F304" s="182"/>
      <c r="G304" s="183"/>
      <c r="M304" s="179" t="s">
        <v>117</v>
      </c>
      <c r="O304" s="170"/>
    </row>
    <row r="305" spans="1:104">
      <c r="A305" s="178"/>
      <c r="B305" s="180"/>
      <c r="C305" s="230" t="s">
        <v>118</v>
      </c>
      <c r="D305" s="231"/>
      <c r="E305" s="181">
        <v>16.238399999999999</v>
      </c>
      <c r="F305" s="182"/>
      <c r="G305" s="183"/>
      <c r="M305" s="179" t="s">
        <v>118</v>
      </c>
      <c r="O305" s="170"/>
    </row>
    <row r="306" spans="1:104">
      <c r="A306" s="178"/>
      <c r="B306" s="180"/>
      <c r="C306" s="230" t="s">
        <v>119</v>
      </c>
      <c r="D306" s="231"/>
      <c r="E306" s="181">
        <v>-0.84</v>
      </c>
      <c r="F306" s="182"/>
      <c r="G306" s="183"/>
      <c r="M306" s="179" t="s">
        <v>119</v>
      </c>
      <c r="O306" s="170"/>
    </row>
    <row r="307" spans="1:104">
      <c r="A307" s="178"/>
      <c r="B307" s="180"/>
      <c r="C307" s="230" t="s">
        <v>120</v>
      </c>
      <c r="D307" s="231"/>
      <c r="E307" s="181">
        <v>5.2224000000000004</v>
      </c>
      <c r="F307" s="182"/>
      <c r="G307" s="183"/>
      <c r="M307" s="179" t="s">
        <v>120</v>
      </c>
      <c r="O307" s="170"/>
    </row>
    <row r="308" spans="1:104">
      <c r="A308" s="178"/>
      <c r="B308" s="180"/>
      <c r="C308" s="230" t="s">
        <v>121</v>
      </c>
      <c r="D308" s="231"/>
      <c r="E308" s="181">
        <v>-0.28000000000000003</v>
      </c>
      <c r="F308" s="182"/>
      <c r="G308" s="183"/>
      <c r="M308" s="179" t="s">
        <v>121</v>
      </c>
      <c r="O308" s="170"/>
    </row>
    <row r="309" spans="1:104">
      <c r="A309" s="178"/>
      <c r="B309" s="180"/>
      <c r="C309" s="230" t="s">
        <v>122</v>
      </c>
      <c r="D309" s="231"/>
      <c r="E309" s="181">
        <v>4.2047999999999996</v>
      </c>
      <c r="F309" s="182"/>
      <c r="G309" s="183"/>
      <c r="M309" s="179" t="s">
        <v>122</v>
      </c>
      <c r="O309" s="170"/>
    </row>
    <row r="310" spans="1:104">
      <c r="A310" s="178"/>
      <c r="B310" s="180"/>
      <c r="C310" s="230" t="s">
        <v>132</v>
      </c>
      <c r="D310" s="231"/>
      <c r="E310" s="181">
        <v>0</v>
      </c>
      <c r="F310" s="182"/>
      <c r="G310" s="183"/>
      <c r="M310" s="179" t="s">
        <v>132</v>
      </c>
      <c r="O310" s="170"/>
    </row>
    <row r="311" spans="1:104">
      <c r="A311" s="178"/>
      <c r="B311" s="180"/>
      <c r="C311" s="230" t="s">
        <v>133</v>
      </c>
      <c r="D311" s="231"/>
      <c r="E311" s="181">
        <v>3.25</v>
      </c>
      <c r="F311" s="182"/>
      <c r="G311" s="183"/>
      <c r="M311" s="179" t="s">
        <v>133</v>
      </c>
      <c r="O311" s="170"/>
    </row>
    <row r="312" spans="1:104">
      <c r="A312" s="178"/>
      <c r="B312" s="180"/>
      <c r="C312" s="230" t="s">
        <v>134</v>
      </c>
      <c r="D312" s="231"/>
      <c r="E312" s="181">
        <v>-1.4</v>
      </c>
      <c r="F312" s="182"/>
      <c r="G312" s="183"/>
      <c r="M312" s="179" t="s">
        <v>134</v>
      </c>
      <c r="O312" s="170"/>
    </row>
    <row r="313" spans="1:104">
      <c r="A313" s="184"/>
      <c r="B313" s="185" t="s">
        <v>74</v>
      </c>
      <c r="C313" s="186" t="str">
        <f>CONCATENATE(B277," ",C277)</f>
        <v>784 Malby</v>
      </c>
      <c r="D313" s="187"/>
      <c r="E313" s="188"/>
      <c r="F313" s="189"/>
      <c r="G313" s="190">
        <f>SUM(G277:G312)</f>
        <v>0</v>
      </c>
      <c r="O313" s="170">
        <v>4</v>
      </c>
      <c r="BA313" s="191">
        <f>SUM(BA277:BA312)</f>
        <v>0</v>
      </c>
      <c r="BB313" s="191">
        <f>SUM(BB277:BB312)</f>
        <v>0</v>
      </c>
      <c r="BC313" s="191">
        <f>SUM(BC277:BC312)</f>
        <v>0</v>
      </c>
      <c r="BD313" s="191">
        <f>SUM(BD277:BD312)</f>
        <v>0</v>
      </c>
      <c r="BE313" s="191">
        <f>SUM(BE277:BE312)</f>
        <v>0</v>
      </c>
    </row>
    <row r="314" spans="1:104">
      <c r="A314" s="163" t="s">
        <v>72</v>
      </c>
      <c r="B314" s="164" t="s">
        <v>344</v>
      </c>
      <c r="C314" s="165" t="s">
        <v>345</v>
      </c>
      <c r="D314" s="166"/>
      <c r="E314" s="167"/>
      <c r="F314" s="167"/>
      <c r="G314" s="168"/>
      <c r="H314" s="169"/>
      <c r="I314" s="169"/>
      <c r="O314" s="170">
        <v>1</v>
      </c>
    </row>
    <row r="315" spans="1:104">
      <c r="A315" s="171">
        <v>74</v>
      </c>
      <c r="B315" s="172" t="s">
        <v>346</v>
      </c>
      <c r="C315" s="173" t="s">
        <v>347</v>
      </c>
      <c r="D315" s="174" t="s">
        <v>218</v>
      </c>
      <c r="E315" s="175">
        <v>1</v>
      </c>
      <c r="F315" s="175">
        <v>0</v>
      </c>
      <c r="G315" s="176">
        <f>E315*F315</f>
        <v>0</v>
      </c>
      <c r="O315" s="170">
        <v>2</v>
      </c>
      <c r="AA315" s="146">
        <v>12</v>
      </c>
      <c r="AB315" s="146">
        <v>0</v>
      </c>
      <c r="AC315" s="146">
        <v>33</v>
      </c>
      <c r="AZ315" s="146">
        <v>4</v>
      </c>
      <c r="BA315" s="146">
        <f>IF(AZ315=1,G315,0)</f>
        <v>0</v>
      </c>
      <c r="BB315" s="146">
        <f>IF(AZ315=2,G315,0)</f>
        <v>0</v>
      </c>
      <c r="BC315" s="146">
        <f>IF(AZ315=3,G315,0)</f>
        <v>0</v>
      </c>
      <c r="BD315" s="146">
        <f>IF(AZ315=4,G315,0)</f>
        <v>0</v>
      </c>
      <c r="BE315" s="146">
        <f>IF(AZ315=5,G315,0)</f>
        <v>0</v>
      </c>
      <c r="CA315" s="177">
        <v>12</v>
      </c>
      <c r="CB315" s="177">
        <v>0</v>
      </c>
      <c r="CZ315" s="146">
        <v>0</v>
      </c>
    </row>
    <row r="316" spans="1:104">
      <c r="A316" s="184"/>
      <c r="B316" s="185" t="s">
        <v>74</v>
      </c>
      <c r="C316" s="186" t="str">
        <f>CONCATENATE(B314," ",C314)</f>
        <v>M21 Elektromontáže</v>
      </c>
      <c r="D316" s="187"/>
      <c r="E316" s="188"/>
      <c r="F316" s="189"/>
      <c r="G316" s="190">
        <f>SUM(G314:G315)</f>
        <v>0</v>
      </c>
      <c r="O316" s="170">
        <v>4</v>
      </c>
      <c r="BA316" s="191">
        <f>SUM(BA314:BA315)</f>
        <v>0</v>
      </c>
      <c r="BB316" s="191">
        <f>SUM(BB314:BB315)</f>
        <v>0</v>
      </c>
      <c r="BC316" s="191">
        <f>SUM(BC314:BC315)</f>
        <v>0</v>
      </c>
      <c r="BD316" s="191">
        <f>SUM(BD314:BD315)</f>
        <v>0</v>
      </c>
      <c r="BE316" s="191">
        <f>SUM(BE314:BE315)</f>
        <v>0</v>
      </c>
    </row>
    <row r="317" spans="1:104">
      <c r="A317" s="163" t="s">
        <v>72</v>
      </c>
      <c r="B317" s="164" t="s">
        <v>348</v>
      </c>
      <c r="C317" s="165" t="s">
        <v>349</v>
      </c>
      <c r="D317" s="166"/>
      <c r="E317" s="167"/>
      <c r="F317" s="167"/>
      <c r="G317" s="168"/>
      <c r="H317" s="169"/>
      <c r="I317" s="169"/>
      <c r="O317" s="170">
        <v>1</v>
      </c>
    </row>
    <row r="318" spans="1:104">
      <c r="A318" s="171">
        <v>75</v>
      </c>
      <c r="B318" s="172" t="s">
        <v>350</v>
      </c>
      <c r="C318" s="173" t="s">
        <v>351</v>
      </c>
      <c r="D318" s="174" t="s">
        <v>198</v>
      </c>
      <c r="E318" s="175">
        <v>7.1372939999999998</v>
      </c>
      <c r="F318" s="175">
        <v>0</v>
      </c>
      <c r="G318" s="176">
        <f t="shared" ref="G318:G323" si="6">E318*F318</f>
        <v>0</v>
      </c>
      <c r="O318" s="170">
        <v>2</v>
      </c>
      <c r="AA318" s="146">
        <v>8</v>
      </c>
      <c r="AB318" s="146">
        <v>0</v>
      </c>
      <c r="AC318" s="146">
        <v>3</v>
      </c>
      <c r="AZ318" s="146">
        <v>1</v>
      </c>
      <c r="BA318" s="146">
        <f t="shared" ref="BA318:BA323" si="7">IF(AZ318=1,G318,0)</f>
        <v>0</v>
      </c>
      <c r="BB318" s="146">
        <f t="shared" ref="BB318:BB323" si="8">IF(AZ318=2,G318,0)</f>
        <v>0</v>
      </c>
      <c r="BC318" s="146">
        <f t="shared" ref="BC318:BC323" si="9">IF(AZ318=3,G318,0)</f>
        <v>0</v>
      </c>
      <c r="BD318" s="146">
        <f t="shared" ref="BD318:BD323" si="10">IF(AZ318=4,G318,0)</f>
        <v>0</v>
      </c>
      <c r="BE318" s="146">
        <f t="shared" ref="BE318:BE323" si="11">IF(AZ318=5,G318,0)</f>
        <v>0</v>
      </c>
      <c r="CA318" s="177">
        <v>8</v>
      </c>
      <c r="CB318" s="177">
        <v>0</v>
      </c>
      <c r="CZ318" s="146">
        <v>0</v>
      </c>
    </row>
    <row r="319" spans="1:104">
      <c r="A319" s="171">
        <v>76</v>
      </c>
      <c r="B319" s="172" t="s">
        <v>352</v>
      </c>
      <c r="C319" s="173" t="s">
        <v>353</v>
      </c>
      <c r="D319" s="174" t="s">
        <v>198</v>
      </c>
      <c r="E319" s="175">
        <v>107.05941</v>
      </c>
      <c r="F319" s="175">
        <v>0</v>
      </c>
      <c r="G319" s="176">
        <f t="shared" si="6"/>
        <v>0</v>
      </c>
      <c r="O319" s="170">
        <v>2</v>
      </c>
      <c r="AA319" s="146">
        <v>8</v>
      </c>
      <c r="AB319" s="146">
        <v>0</v>
      </c>
      <c r="AC319" s="146">
        <v>3</v>
      </c>
      <c r="AZ319" s="146">
        <v>1</v>
      </c>
      <c r="BA319" s="146">
        <f t="shared" si="7"/>
        <v>0</v>
      </c>
      <c r="BB319" s="146">
        <f t="shared" si="8"/>
        <v>0</v>
      </c>
      <c r="BC319" s="146">
        <f t="shared" si="9"/>
        <v>0</v>
      </c>
      <c r="BD319" s="146">
        <f t="shared" si="10"/>
        <v>0</v>
      </c>
      <c r="BE319" s="146">
        <f t="shared" si="11"/>
        <v>0</v>
      </c>
      <c r="CA319" s="177">
        <v>8</v>
      </c>
      <c r="CB319" s="177">
        <v>0</v>
      </c>
      <c r="CZ319" s="146">
        <v>0</v>
      </c>
    </row>
    <row r="320" spans="1:104">
      <c r="A320" s="171">
        <v>77</v>
      </c>
      <c r="B320" s="172" t="s">
        <v>354</v>
      </c>
      <c r="C320" s="173" t="s">
        <v>355</v>
      </c>
      <c r="D320" s="174" t="s">
        <v>198</v>
      </c>
      <c r="E320" s="175">
        <v>7.1372939999999998</v>
      </c>
      <c r="F320" s="175">
        <v>0</v>
      </c>
      <c r="G320" s="176">
        <f t="shared" si="6"/>
        <v>0</v>
      </c>
      <c r="O320" s="170">
        <v>2</v>
      </c>
      <c r="AA320" s="146">
        <v>8</v>
      </c>
      <c r="AB320" s="146">
        <v>0</v>
      </c>
      <c r="AC320" s="146">
        <v>3</v>
      </c>
      <c r="AZ320" s="146">
        <v>1</v>
      </c>
      <c r="BA320" s="146">
        <f t="shared" si="7"/>
        <v>0</v>
      </c>
      <c r="BB320" s="146">
        <f t="shared" si="8"/>
        <v>0</v>
      </c>
      <c r="BC320" s="146">
        <f t="shared" si="9"/>
        <v>0</v>
      </c>
      <c r="BD320" s="146">
        <f t="shared" si="10"/>
        <v>0</v>
      </c>
      <c r="BE320" s="146">
        <f t="shared" si="11"/>
        <v>0</v>
      </c>
      <c r="CA320" s="177">
        <v>8</v>
      </c>
      <c r="CB320" s="177">
        <v>0</v>
      </c>
      <c r="CZ320" s="146">
        <v>0</v>
      </c>
    </row>
    <row r="321" spans="1:104">
      <c r="A321" s="171">
        <v>78</v>
      </c>
      <c r="B321" s="172" t="s">
        <v>356</v>
      </c>
      <c r="C321" s="173" t="s">
        <v>357</v>
      </c>
      <c r="D321" s="174" t="s">
        <v>198</v>
      </c>
      <c r="E321" s="175">
        <v>21.411881999999999</v>
      </c>
      <c r="F321" s="175">
        <v>0</v>
      </c>
      <c r="G321" s="176">
        <f t="shared" si="6"/>
        <v>0</v>
      </c>
      <c r="O321" s="170">
        <v>2</v>
      </c>
      <c r="AA321" s="146">
        <v>8</v>
      </c>
      <c r="AB321" s="146">
        <v>0</v>
      </c>
      <c r="AC321" s="146">
        <v>3</v>
      </c>
      <c r="AZ321" s="146">
        <v>1</v>
      </c>
      <c r="BA321" s="146">
        <f t="shared" si="7"/>
        <v>0</v>
      </c>
      <c r="BB321" s="146">
        <f t="shared" si="8"/>
        <v>0</v>
      </c>
      <c r="BC321" s="146">
        <f t="shared" si="9"/>
        <v>0</v>
      </c>
      <c r="BD321" s="146">
        <f t="shared" si="10"/>
        <v>0</v>
      </c>
      <c r="BE321" s="146">
        <f t="shared" si="11"/>
        <v>0</v>
      </c>
      <c r="CA321" s="177">
        <v>8</v>
      </c>
      <c r="CB321" s="177">
        <v>0</v>
      </c>
      <c r="CZ321" s="146">
        <v>0</v>
      </c>
    </row>
    <row r="322" spans="1:104">
      <c r="A322" s="171">
        <v>79</v>
      </c>
      <c r="B322" s="172" t="s">
        <v>358</v>
      </c>
      <c r="C322" s="173" t="s">
        <v>359</v>
      </c>
      <c r="D322" s="174" t="s">
        <v>198</v>
      </c>
      <c r="E322" s="175">
        <v>7.1372939999999998</v>
      </c>
      <c r="F322" s="175">
        <v>0</v>
      </c>
      <c r="G322" s="176">
        <f t="shared" si="6"/>
        <v>0</v>
      </c>
      <c r="O322" s="170">
        <v>2</v>
      </c>
      <c r="AA322" s="146">
        <v>8</v>
      </c>
      <c r="AB322" s="146">
        <v>0</v>
      </c>
      <c r="AC322" s="146">
        <v>3</v>
      </c>
      <c r="AZ322" s="146">
        <v>1</v>
      </c>
      <c r="BA322" s="146">
        <f t="shared" si="7"/>
        <v>0</v>
      </c>
      <c r="BB322" s="146">
        <f t="shared" si="8"/>
        <v>0</v>
      </c>
      <c r="BC322" s="146">
        <f t="shared" si="9"/>
        <v>0</v>
      </c>
      <c r="BD322" s="146">
        <f t="shared" si="10"/>
        <v>0</v>
      </c>
      <c r="BE322" s="146">
        <f t="shared" si="11"/>
        <v>0</v>
      </c>
      <c r="CA322" s="177">
        <v>8</v>
      </c>
      <c r="CB322" s="177">
        <v>0</v>
      </c>
      <c r="CZ322" s="146">
        <v>0</v>
      </c>
    </row>
    <row r="323" spans="1:104">
      <c r="A323" s="171">
        <v>80</v>
      </c>
      <c r="B323" s="172" t="s">
        <v>360</v>
      </c>
      <c r="C323" s="173" t="s">
        <v>361</v>
      </c>
      <c r="D323" s="174" t="s">
        <v>198</v>
      </c>
      <c r="E323" s="175">
        <v>7.1372939999999998</v>
      </c>
      <c r="F323" s="175">
        <v>0</v>
      </c>
      <c r="G323" s="176">
        <f t="shared" si="6"/>
        <v>0</v>
      </c>
      <c r="O323" s="170">
        <v>2</v>
      </c>
      <c r="AA323" s="146">
        <v>8</v>
      </c>
      <c r="AB323" s="146">
        <v>0</v>
      </c>
      <c r="AC323" s="146">
        <v>3</v>
      </c>
      <c r="AZ323" s="146">
        <v>1</v>
      </c>
      <c r="BA323" s="146">
        <f t="shared" si="7"/>
        <v>0</v>
      </c>
      <c r="BB323" s="146">
        <f t="shared" si="8"/>
        <v>0</v>
      </c>
      <c r="BC323" s="146">
        <f t="shared" si="9"/>
        <v>0</v>
      </c>
      <c r="BD323" s="146">
        <f t="shared" si="10"/>
        <v>0</v>
      </c>
      <c r="BE323" s="146">
        <f t="shared" si="11"/>
        <v>0</v>
      </c>
      <c r="CA323" s="177">
        <v>8</v>
      </c>
      <c r="CB323" s="177">
        <v>0</v>
      </c>
      <c r="CZ323" s="146">
        <v>0</v>
      </c>
    </row>
    <row r="324" spans="1:104">
      <c r="A324" s="184"/>
      <c r="B324" s="185" t="s">
        <v>74</v>
      </c>
      <c r="C324" s="186" t="str">
        <f>CONCATENATE(B317," ",C317)</f>
        <v>D96 Přesuny suti a vybouraných hmot</v>
      </c>
      <c r="D324" s="187"/>
      <c r="E324" s="188"/>
      <c r="F324" s="189"/>
      <c r="G324" s="190">
        <f>SUM(G317:G323)</f>
        <v>0</v>
      </c>
      <c r="O324" s="170">
        <v>4</v>
      </c>
      <c r="BA324" s="191">
        <f>SUM(BA317:BA323)</f>
        <v>0</v>
      </c>
      <c r="BB324" s="191">
        <f>SUM(BB317:BB323)</f>
        <v>0</v>
      </c>
      <c r="BC324" s="191">
        <f>SUM(BC317:BC323)</f>
        <v>0</v>
      </c>
      <c r="BD324" s="191">
        <f>SUM(BD317:BD323)</f>
        <v>0</v>
      </c>
      <c r="BE324" s="191">
        <f>SUM(BE317:BE323)</f>
        <v>0</v>
      </c>
    </row>
    <row r="325" spans="1:104">
      <c r="E325" s="146"/>
    </row>
    <row r="326" spans="1:104">
      <c r="E326" s="146"/>
    </row>
    <row r="327" spans="1:104">
      <c r="E327" s="146"/>
    </row>
    <row r="328" spans="1:104">
      <c r="E328" s="146"/>
    </row>
    <row r="329" spans="1:104">
      <c r="E329" s="146"/>
    </row>
    <row r="330" spans="1:104">
      <c r="E330" s="146"/>
    </row>
    <row r="331" spans="1:104">
      <c r="E331" s="146"/>
    </row>
    <row r="332" spans="1:104">
      <c r="E332" s="146"/>
    </row>
    <row r="333" spans="1:104">
      <c r="E333" s="146"/>
    </row>
    <row r="334" spans="1:104">
      <c r="E334" s="146"/>
    </row>
    <row r="335" spans="1:104">
      <c r="E335" s="146"/>
    </row>
    <row r="336" spans="1:104">
      <c r="E336" s="146"/>
    </row>
    <row r="337" spans="1:7">
      <c r="E337" s="146"/>
    </row>
    <row r="338" spans="1:7">
      <c r="E338" s="146"/>
    </row>
    <row r="339" spans="1:7">
      <c r="E339" s="146"/>
    </row>
    <row r="340" spans="1:7">
      <c r="E340" s="146"/>
    </row>
    <row r="341" spans="1:7">
      <c r="E341" s="146"/>
    </row>
    <row r="342" spans="1:7">
      <c r="E342" s="146"/>
    </row>
    <row r="343" spans="1:7">
      <c r="E343" s="146"/>
    </row>
    <row r="344" spans="1:7">
      <c r="E344" s="146"/>
    </row>
    <row r="345" spans="1:7">
      <c r="E345" s="146"/>
    </row>
    <row r="346" spans="1:7">
      <c r="E346" s="146"/>
    </row>
    <row r="347" spans="1:7">
      <c r="E347" s="146"/>
    </row>
    <row r="348" spans="1:7">
      <c r="A348" s="192"/>
      <c r="B348" s="192"/>
      <c r="C348" s="192"/>
      <c r="D348" s="192"/>
      <c r="E348" s="192"/>
      <c r="F348" s="192"/>
      <c r="G348" s="192"/>
    </row>
    <row r="349" spans="1:7">
      <c r="A349" s="192"/>
      <c r="B349" s="192"/>
      <c r="C349" s="192"/>
      <c r="D349" s="192"/>
      <c r="E349" s="192"/>
      <c r="F349" s="192"/>
      <c r="G349" s="192"/>
    </row>
    <row r="350" spans="1:7">
      <c r="A350" s="192"/>
      <c r="B350" s="192"/>
      <c r="C350" s="192"/>
      <c r="D350" s="192"/>
      <c r="E350" s="192"/>
      <c r="F350" s="192"/>
      <c r="G350" s="192"/>
    </row>
    <row r="351" spans="1:7">
      <c r="A351" s="192"/>
      <c r="B351" s="192"/>
      <c r="C351" s="192"/>
      <c r="D351" s="192"/>
      <c r="E351" s="192"/>
      <c r="F351" s="192"/>
      <c r="G351" s="192"/>
    </row>
    <row r="352" spans="1:7">
      <c r="E352" s="146"/>
    </row>
    <row r="353" spans="5:5">
      <c r="E353" s="146"/>
    </row>
    <row r="354" spans="5:5">
      <c r="E354" s="146"/>
    </row>
    <row r="355" spans="5:5">
      <c r="E355" s="146"/>
    </row>
    <row r="356" spans="5:5">
      <c r="E356" s="146"/>
    </row>
    <row r="357" spans="5:5">
      <c r="E357" s="146"/>
    </row>
    <row r="358" spans="5:5">
      <c r="E358" s="146"/>
    </row>
    <row r="359" spans="5:5">
      <c r="E359" s="146"/>
    </row>
    <row r="360" spans="5:5">
      <c r="E360" s="146"/>
    </row>
    <row r="361" spans="5:5">
      <c r="E361" s="146"/>
    </row>
    <row r="362" spans="5:5">
      <c r="E362" s="146"/>
    </row>
    <row r="363" spans="5:5">
      <c r="E363" s="146"/>
    </row>
    <row r="364" spans="5:5">
      <c r="E364" s="146"/>
    </row>
    <row r="365" spans="5:5">
      <c r="E365" s="146"/>
    </row>
    <row r="366" spans="5:5">
      <c r="E366" s="146"/>
    </row>
    <row r="367" spans="5:5">
      <c r="E367" s="146"/>
    </row>
    <row r="368" spans="5:5">
      <c r="E368" s="146"/>
    </row>
    <row r="369" spans="1:7">
      <c r="E369" s="146"/>
    </row>
    <row r="370" spans="1:7">
      <c r="E370" s="146"/>
    </row>
    <row r="371" spans="1:7">
      <c r="E371" s="146"/>
    </row>
    <row r="372" spans="1:7">
      <c r="E372" s="146"/>
    </row>
    <row r="373" spans="1:7">
      <c r="E373" s="146"/>
    </row>
    <row r="374" spans="1:7">
      <c r="E374" s="146"/>
    </row>
    <row r="375" spans="1:7">
      <c r="E375" s="146"/>
    </row>
    <row r="376" spans="1:7">
      <c r="E376" s="146"/>
    </row>
    <row r="377" spans="1:7">
      <c r="E377" s="146"/>
    </row>
    <row r="378" spans="1:7">
      <c r="E378" s="146"/>
    </row>
    <row r="379" spans="1:7">
      <c r="E379" s="146"/>
    </row>
    <row r="380" spans="1:7">
      <c r="E380" s="146"/>
    </row>
    <row r="381" spans="1:7">
      <c r="E381" s="146"/>
    </row>
    <row r="382" spans="1:7">
      <c r="E382" s="146"/>
    </row>
    <row r="383" spans="1:7">
      <c r="A383" s="193"/>
      <c r="B383" s="193"/>
    </row>
    <row r="384" spans="1:7">
      <c r="A384" s="192"/>
      <c r="B384" s="192"/>
      <c r="C384" s="195"/>
      <c r="D384" s="195"/>
      <c r="E384" s="196"/>
      <c r="F384" s="195"/>
      <c r="G384" s="197"/>
    </row>
    <row r="385" spans="1:7">
      <c r="A385" s="198"/>
      <c r="B385" s="198"/>
      <c r="C385" s="192"/>
      <c r="D385" s="192"/>
      <c r="E385" s="199"/>
      <c r="F385" s="192"/>
      <c r="G385" s="192"/>
    </row>
    <row r="386" spans="1:7">
      <c r="A386" s="192"/>
      <c r="B386" s="192"/>
      <c r="C386" s="192"/>
      <c r="D386" s="192"/>
      <c r="E386" s="199"/>
      <c r="F386" s="192"/>
      <c r="G386" s="192"/>
    </row>
    <row r="387" spans="1:7">
      <c r="A387" s="192"/>
      <c r="B387" s="192"/>
      <c r="C387" s="192"/>
      <c r="D387" s="192"/>
      <c r="E387" s="199"/>
      <c r="F387" s="192"/>
      <c r="G387" s="192"/>
    </row>
    <row r="388" spans="1:7">
      <c r="A388" s="192"/>
      <c r="B388" s="192"/>
      <c r="C388" s="192"/>
      <c r="D388" s="192"/>
      <c r="E388" s="199"/>
      <c r="F388" s="192"/>
      <c r="G388" s="192"/>
    </row>
    <row r="389" spans="1:7">
      <c r="A389" s="192"/>
      <c r="B389" s="192"/>
      <c r="C389" s="192"/>
      <c r="D389" s="192"/>
      <c r="E389" s="199"/>
      <c r="F389" s="192"/>
      <c r="G389" s="192"/>
    </row>
    <row r="390" spans="1:7">
      <c r="A390" s="192"/>
      <c r="B390" s="192"/>
      <c r="C390" s="192"/>
      <c r="D390" s="192"/>
      <c r="E390" s="199"/>
      <c r="F390" s="192"/>
      <c r="G390" s="192"/>
    </row>
    <row r="391" spans="1:7">
      <c r="A391" s="192"/>
      <c r="B391" s="192"/>
      <c r="C391" s="192"/>
      <c r="D391" s="192"/>
      <c r="E391" s="199"/>
      <c r="F391" s="192"/>
      <c r="G391" s="192"/>
    </row>
    <row r="392" spans="1:7">
      <c r="A392" s="192"/>
      <c r="B392" s="192"/>
      <c r="C392" s="192"/>
      <c r="D392" s="192"/>
      <c r="E392" s="199"/>
      <c r="F392" s="192"/>
      <c r="G392" s="192"/>
    </row>
    <row r="393" spans="1:7">
      <c r="A393" s="192"/>
      <c r="B393" s="192"/>
      <c r="C393" s="192"/>
      <c r="D393" s="192"/>
      <c r="E393" s="199"/>
      <c r="F393" s="192"/>
      <c r="G393" s="192"/>
    </row>
    <row r="394" spans="1:7">
      <c r="A394" s="192"/>
      <c r="B394" s="192"/>
      <c r="C394" s="192"/>
      <c r="D394" s="192"/>
      <c r="E394" s="199"/>
      <c r="F394" s="192"/>
      <c r="G394" s="192"/>
    </row>
    <row r="395" spans="1:7">
      <c r="A395" s="192"/>
      <c r="B395" s="192"/>
      <c r="C395" s="192"/>
      <c r="D395" s="192"/>
      <c r="E395" s="199"/>
      <c r="F395" s="192"/>
      <c r="G395" s="192"/>
    </row>
    <row r="396" spans="1:7">
      <c r="A396" s="192"/>
      <c r="B396" s="192"/>
      <c r="C396" s="192"/>
      <c r="D396" s="192"/>
      <c r="E396" s="199"/>
      <c r="F396" s="192"/>
      <c r="G396" s="192"/>
    </row>
    <row r="397" spans="1:7">
      <c r="A397" s="192"/>
      <c r="B397" s="192"/>
      <c r="C397" s="192"/>
      <c r="D397" s="192"/>
      <c r="E397" s="199"/>
      <c r="F397" s="192"/>
      <c r="G397" s="192"/>
    </row>
  </sheetData>
  <mergeCells count="200">
    <mergeCell ref="C311:D311"/>
    <mergeCell ref="C312:D312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71:D271"/>
    <mergeCell ref="C272:D272"/>
    <mergeCell ref="C274:D274"/>
    <mergeCell ref="C275:D275"/>
    <mergeCell ref="C288:D288"/>
    <mergeCell ref="C289:D289"/>
    <mergeCell ref="C290:D290"/>
    <mergeCell ref="C291:D291"/>
    <mergeCell ref="C262:D262"/>
    <mergeCell ref="C263:D263"/>
    <mergeCell ref="C264:D264"/>
    <mergeCell ref="C265:D265"/>
    <mergeCell ref="C266:D266"/>
    <mergeCell ref="C255:D255"/>
    <mergeCell ref="C257:D257"/>
    <mergeCell ref="C258:D258"/>
    <mergeCell ref="C259:D259"/>
    <mergeCell ref="C260:D260"/>
    <mergeCell ref="C261:D261"/>
    <mergeCell ref="C249:D249"/>
    <mergeCell ref="C250:D250"/>
    <mergeCell ref="C251:D251"/>
    <mergeCell ref="C252:D252"/>
    <mergeCell ref="C253:D253"/>
    <mergeCell ref="C254:D254"/>
    <mergeCell ref="C236:D236"/>
    <mergeCell ref="C241:D241"/>
    <mergeCell ref="C242:D242"/>
    <mergeCell ref="C243:D243"/>
    <mergeCell ref="C244:D244"/>
    <mergeCell ref="C245:D245"/>
    <mergeCell ref="C246:D246"/>
    <mergeCell ref="C247:D247"/>
    <mergeCell ref="C230:D230"/>
    <mergeCell ref="C231:D231"/>
    <mergeCell ref="C232:D232"/>
    <mergeCell ref="C233:D233"/>
    <mergeCell ref="C234:D234"/>
    <mergeCell ref="C235:D235"/>
    <mergeCell ref="C223:D223"/>
    <mergeCell ref="C224:D224"/>
    <mergeCell ref="C225:D225"/>
    <mergeCell ref="C226:D226"/>
    <mergeCell ref="C227:D227"/>
    <mergeCell ref="C229:D229"/>
    <mergeCell ref="C212:D212"/>
    <mergeCell ref="C217:D217"/>
    <mergeCell ref="C218:D218"/>
    <mergeCell ref="C219:D219"/>
    <mergeCell ref="C220:D220"/>
    <mergeCell ref="C221:D221"/>
    <mergeCell ref="C199:D199"/>
    <mergeCell ref="C201:D201"/>
    <mergeCell ref="C203:D203"/>
    <mergeCell ref="C205:D205"/>
    <mergeCell ref="C207:D207"/>
    <mergeCell ref="C166:D166"/>
    <mergeCell ref="C171:D171"/>
    <mergeCell ref="C173:D173"/>
    <mergeCell ref="C174:D174"/>
    <mergeCell ref="C176:D176"/>
    <mergeCell ref="C178:D178"/>
    <mergeCell ref="C180:D180"/>
    <mergeCell ref="C182:D182"/>
    <mergeCell ref="C153:D153"/>
    <mergeCell ref="C154:D154"/>
    <mergeCell ref="C156:D156"/>
    <mergeCell ref="C157:D157"/>
    <mergeCell ref="C159:D159"/>
    <mergeCell ref="C160:D160"/>
    <mergeCell ref="C162:D162"/>
    <mergeCell ref="C164:D164"/>
    <mergeCell ref="C139:D139"/>
    <mergeCell ref="C140:D140"/>
    <mergeCell ref="C142:D142"/>
    <mergeCell ref="C144:D144"/>
    <mergeCell ref="C127:D127"/>
    <mergeCell ref="C128:D128"/>
    <mergeCell ref="C135:D135"/>
    <mergeCell ref="C136:D136"/>
    <mergeCell ref="C137:D137"/>
    <mergeCell ref="C138:D138"/>
    <mergeCell ref="C112:D112"/>
    <mergeCell ref="C113:D113"/>
    <mergeCell ref="C115:D115"/>
    <mergeCell ref="C116:D116"/>
    <mergeCell ref="C117:D117"/>
    <mergeCell ref="C118:D118"/>
    <mergeCell ref="C119:D119"/>
    <mergeCell ref="C120:D120"/>
    <mergeCell ref="C121:D121"/>
    <mergeCell ref="C101:D101"/>
    <mergeCell ref="C102:D102"/>
    <mergeCell ref="C104:D104"/>
    <mergeCell ref="C106:D106"/>
    <mergeCell ref="C108:D108"/>
    <mergeCell ref="C123:D123"/>
    <mergeCell ref="C124:D124"/>
    <mergeCell ref="C125:D125"/>
    <mergeCell ref="C126:D126"/>
    <mergeCell ref="C95:D95"/>
    <mergeCell ref="C96:D96"/>
    <mergeCell ref="C97:D97"/>
    <mergeCell ref="C98:D98"/>
    <mergeCell ref="C99:D99"/>
    <mergeCell ref="C100:D100"/>
    <mergeCell ref="C86:D86"/>
    <mergeCell ref="C87:D87"/>
    <mergeCell ref="C88:D88"/>
    <mergeCell ref="C89:D89"/>
    <mergeCell ref="C90:D90"/>
    <mergeCell ref="C91:D91"/>
    <mergeCell ref="C92:D92"/>
    <mergeCell ref="C93:D93"/>
    <mergeCell ref="C79:D79"/>
    <mergeCell ref="C80:D80"/>
    <mergeCell ref="C81:D81"/>
    <mergeCell ref="C82:D82"/>
    <mergeCell ref="C69:D69"/>
    <mergeCell ref="C71:D71"/>
    <mergeCell ref="C72:D72"/>
    <mergeCell ref="C74:D74"/>
    <mergeCell ref="C75:D75"/>
    <mergeCell ref="C58:D58"/>
    <mergeCell ref="C59:D59"/>
    <mergeCell ref="C60:D60"/>
    <mergeCell ref="C61:D61"/>
    <mergeCell ref="C62:D62"/>
    <mergeCell ref="C63:D63"/>
    <mergeCell ref="C64:D64"/>
    <mergeCell ref="C65:D65"/>
    <mergeCell ref="C49:D49"/>
    <mergeCell ref="C50:D50"/>
    <mergeCell ref="C51:D51"/>
    <mergeCell ref="C52:D52"/>
    <mergeCell ref="C53:D53"/>
    <mergeCell ref="C54:D54"/>
    <mergeCell ref="C42:D42"/>
    <mergeCell ref="C43:D43"/>
    <mergeCell ref="C44:D44"/>
    <mergeCell ref="C45:D45"/>
    <mergeCell ref="C47:D47"/>
    <mergeCell ref="C48:D48"/>
    <mergeCell ref="C35:D35"/>
    <mergeCell ref="C36:D36"/>
    <mergeCell ref="C37:D37"/>
    <mergeCell ref="C39:D39"/>
    <mergeCell ref="C40:D40"/>
    <mergeCell ref="C41:D41"/>
    <mergeCell ref="C27:D27"/>
    <mergeCell ref="C28:D28"/>
    <mergeCell ref="C29:D29"/>
    <mergeCell ref="C30:D30"/>
    <mergeCell ref="C32:D32"/>
    <mergeCell ref="C33:D33"/>
    <mergeCell ref="C34:D34"/>
    <mergeCell ref="C14:D14"/>
    <mergeCell ref="C16:D16"/>
    <mergeCell ref="C17:D17"/>
    <mergeCell ref="C18:D18"/>
    <mergeCell ref="C20:D20"/>
    <mergeCell ref="C22:D22"/>
    <mergeCell ref="A1:G1"/>
    <mergeCell ref="A3:B3"/>
    <mergeCell ref="A4:B4"/>
    <mergeCell ref="E4:G4"/>
    <mergeCell ref="C9:D9"/>
    <mergeCell ref="C10:D10"/>
    <mergeCell ref="C12:D12"/>
    <mergeCell ref="C13:D13"/>
    <mergeCell ref="C23:D2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lhrochova</dc:creator>
  <cp:lastModifiedBy>Jana Gartnerova</cp:lastModifiedBy>
  <dcterms:created xsi:type="dcterms:W3CDTF">2017-06-28T07:23:30Z</dcterms:created>
  <dcterms:modified xsi:type="dcterms:W3CDTF">2017-08-21T13:30:31Z</dcterms:modified>
</cp:coreProperties>
</file>