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Rekapitulace!$G$22</definedName>
    <definedName name="Dodavka0">Položky!#REF!</definedName>
    <definedName name="HSV">Rekapitulace!$E$22</definedName>
    <definedName name="HSV0">Položky!#REF!</definedName>
    <definedName name="HZS">Rekapitulace!$I$22</definedName>
    <definedName name="HZS0">Položky!#REF!</definedName>
    <definedName name="JKSO">'Krycí list'!$G$2</definedName>
    <definedName name="MJ">'Krycí list'!$G$5</definedName>
    <definedName name="Mont">Rekapitulace!$H$22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Položky!$A$1:$G$296</definedName>
    <definedName name="_xlnm.Print_Area" localSheetId="1">Rekapitulace!$A$1:$I$36</definedName>
    <definedName name="PocetMJ">'Krycí list'!$G$6</definedName>
    <definedName name="Poznamka">'Krycí list'!$B$37</definedName>
    <definedName name="Projektant">'Krycí list'!$C$8</definedName>
    <definedName name="PSV">Rekapitulace!$F$22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Rekapitulace!$H$35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 fullCalcOnLoad="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BE295" i="3"/>
  <c r="BD295" i="3"/>
  <c r="BC295" i="3"/>
  <c r="BB295" i="3"/>
  <c r="BA295" i="3"/>
  <c r="G295" i="3"/>
  <c r="BE294" i="3"/>
  <c r="BD294" i="3"/>
  <c r="BC294" i="3"/>
  <c r="BB294" i="3"/>
  <c r="BA294" i="3"/>
  <c r="G294" i="3"/>
  <c r="BE293" i="3"/>
  <c r="BE296" i="3" s="1"/>
  <c r="BD293" i="3"/>
  <c r="BC293" i="3"/>
  <c r="BB293" i="3"/>
  <c r="BA293" i="3"/>
  <c r="BA296" i="3" s="1"/>
  <c r="E21" i="2" s="1"/>
  <c r="G293" i="3"/>
  <c r="BE292" i="3"/>
  <c r="BD292" i="3"/>
  <c r="BC292" i="3"/>
  <c r="BC296" i="3" s="1"/>
  <c r="G21" i="2" s="1"/>
  <c r="BB292" i="3"/>
  <c r="BA292" i="3"/>
  <c r="G292" i="3"/>
  <c r="I21" i="2"/>
  <c r="B21" i="2"/>
  <c r="A21" i="2"/>
  <c r="BD296" i="3"/>
  <c r="H21" i="2" s="1"/>
  <c r="BB296" i="3"/>
  <c r="F21" i="2" s="1"/>
  <c r="G296" i="3"/>
  <c r="C296" i="3"/>
  <c r="BE289" i="3"/>
  <c r="BD289" i="3"/>
  <c r="BC289" i="3"/>
  <c r="BB289" i="3"/>
  <c r="BA289" i="3"/>
  <c r="G289" i="3"/>
  <c r="BE286" i="3"/>
  <c r="BE290" i="3" s="1"/>
  <c r="BD286" i="3"/>
  <c r="BC286" i="3"/>
  <c r="BA286" i="3"/>
  <c r="BA290" i="3" s="1"/>
  <c r="G286" i="3"/>
  <c r="BB286" i="3" s="1"/>
  <c r="BE283" i="3"/>
  <c r="BD283" i="3"/>
  <c r="BC283" i="3"/>
  <c r="BC290" i="3" s="1"/>
  <c r="G20" i="2" s="1"/>
  <c r="BB283" i="3"/>
  <c r="BB290" i="3" s="1"/>
  <c r="F20" i="2" s="1"/>
  <c r="BA283" i="3"/>
  <c r="G283" i="3"/>
  <c r="I20" i="2"/>
  <c r="E20" i="2"/>
  <c r="B20" i="2"/>
  <c r="A20" i="2"/>
  <c r="BD290" i="3"/>
  <c r="H20" i="2" s="1"/>
  <c r="G290" i="3"/>
  <c r="C290" i="3"/>
  <c r="BE280" i="3"/>
  <c r="BD280" i="3"/>
  <c r="BC280" i="3"/>
  <c r="BC281" i="3" s="1"/>
  <c r="G19" i="2" s="1"/>
  <c r="BB280" i="3"/>
  <c r="BB281" i="3" s="1"/>
  <c r="F19" i="2" s="1"/>
  <c r="G280" i="3"/>
  <c r="BA280" i="3" s="1"/>
  <c r="BA281" i="3" s="1"/>
  <c r="E19" i="2" s="1"/>
  <c r="I19" i="2"/>
  <c r="B19" i="2"/>
  <c r="A19" i="2"/>
  <c r="BE281" i="3"/>
  <c r="BD281" i="3"/>
  <c r="H19" i="2" s="1"/>
  <c r="G281" i="3"/>
  <c r="C281" i="3"/>
  <c r="BE266" i="3"/>
  <c r="BD266" i="3"/>
  <c r="BC266" i="3"/>
  <c r="BB266" i="3"/>
  <c r="G266" i="3"/>
  <c r="BA266" i="3" s="1"/>
  <c r="BE259" i="3"/>
  <c r="BD259" i="3"/>
  <c r="BC259" i="3"/>
  <c r="BB259" i="3"/>
  <c r="BA259" i="3"/>
  <c r="G259" i="3"/>
  <c r="BE255" i="3"/>
  <c r="BD255" i="3"/>
  <c r="BC255" i="3"/>
  <c r="BB255" i="3"/>
  <c r="G255" i="3"/>
  <c r="BA255" i="3" s="1"/>
  <c r="BE252" i="3"/>
  <c r="BD252" i="3"/>
  <c r="BC252" i="3"/>
  <c r="BB252" i="3"/>
  <c r="BA252" i="3"/>
  <c r="G252" i="3"/>
  <c r="BE249" i="3"/>
  <c r="BD249" i="3"/>
  <c r="BC249" i="3"/>
  <c r="BB249" i="3"/>
  <c r="G249" i="3"/>
  <c r="BA249" i="3" s="1"/>
  <c r="BE242" i="3"/>
  <c r="BE278" i="3" s="1"/>
  <c r="BD242" i="3"/>
  <c r="BC242" i="3"/>
  <c r="BB242" i="3"/>
  <c r="BA242" i="3"/>
  <c r="G242" i="3"/>
  <c r="BE239" i="3"/>
  <c r="BD239" i="3"/>
  <c r="BC239" i="3"/>
  <c r="BB239" i="3"/>
  <c r="BB278" i="3" s="1"/>
  <c r="F18" i="2" s="1"/>
  <c r="G239" i="3"/>
  <c r="BA239" i="3" s="1"/>
  <c r="I18" i="2"/>
  <c r="B18" i="2"/>
  <c r="A18" i="2"/>
  <c r="BD278" i="3"/>
  <c r="H18" i="2" s="1"/>
  <c r="G278" i="3"/>
  <c r="C278" i="3"/>
  <c r="BE234" i="3"/>
  <c r="BD234" i="3"/>
  <c r="BC234" i="3"/>
  <c r="BC237" i="3" s="1"/>
  <c r="G17" i="2" s="1"/>
  <c r="BB234" i="3"/>
  <c r="BB237" i="3" s="1"/>
  <c r="F17" i="2" s="1"/>
  <c r="G234" i="3"/>
  <c r="BA234" i="3" s="1"/>
  <c r="BA237" i="3" s="1"/>
  <c r="I17" i="2"/>
  <c r="E17" i="2"/>
  <c r="B17" i="2"/>
  <c r="A17" i="2"/>
  <c r="BE237" i="3"/>
  <c r="BD237" i="3"/>
  <c r="H17" i="2" s="1"/>
  <c r="G237" i="3"/>
  <c r="C237" i="3"/>
  <c r="BE227" i="3"/>
  <c r="BD227" i="3"/>
  <c r="BC227" i="3"/>
  <c r="BC232" i="3" s="1"/>
  <c r="BB227" i="3"/>
  <c r="G227" i="3"/>
  <c r="BA227" i="3" s="1"/>
  <c r="BE222" i="3"/>
  <c r="BE232" i="3" s="1"/>
  <c r="I16" i="2" s="1"/>
  <c r="BD222" i="3"/>
  <c r="BD232" i="3" s="1"/>
  <c r="H16" i="2" s="1"/>
  <c r="BC222" i="3"/>
  <c r="BB222" i="3"/>
  <c r="BA222" i="3"/>
  <c r="G222" i="3"/>
  <c r="G232" i="3" s="1"/>
  <c r="G16" i="2"/>
  <c r="B16" i="2"/>
  <c r="A16" i="2"/>
  <c r="BB232" i="3"/>
  <c r="F16" i="2" s="1"/>
  <c r="C232" i="3"/>
  <c r="BE218" i="3"/>
  <c r="BE220" i="3" s="1"/>
  <c r="I15" i="2" s="1"/>
  <c r="BD218" i="3"/>
  <c r="BD220" i="3" s="1"/>
  <c r="H15" i="2" s="1"/>
  <c r="BC218" i="3"/>
  <c r="BB218" i="3"/>
  <c r="BA218" i="3"/>
  <c r="BA220" i="3" s="1"/>
  <c r="E15" i="2" s="1"/>
  <c r="G218" i="3"/>
  <c r="G220" i="3" s="1"/>
  <c r="G15" i="2"/>
  <c r="B15" i="2"/>
  <c r="A15" i="2"/>
  <c r="BC220" i="3"/>
  <c r="BB220" i="3"/>
  <c r="F15" i="2" s="1"/>
  <c r="C220" i="3"/>
  <c r="BE213" i="3"/>
  <c r="BD213" i="3"/>
  <c r="BC213" i="3"/>
  <c r="BB213" i="3"/>
  <c r="BA213" i="3"/>
  <c r="G213" i="3"/>
  <c r="BE212" i="3"/>
  <c r="BD212" i="3"/>
  <c r="BC212" i="3"/>
  <c r="BB212" i="3"/>
  <c r="G212" i="3"/>
  <c r="BA212" i="3" s="1"/>
  <c r="BE210" i="3"/>
  <c r="BD210" i="3"/>
  <c r="BC210" i="3"/>
  <c r="BB210" i="3"/>
  <c r="BA210" i="3"/>
  <c r="G210" i="3"/>
  <c r="BE208" i="3"/>
  <c r="BD208" i="3"/>
  <c r="BC208" i="3"/>
  <c r="BB208" i="3"/>
  <c r="G208" i="3"/>
  <c r="BA208" i="3" s="1"/>
  <c r="BE205" i="3"/>
  <c r="BD205" i="3"/>
  <c r="BC205" i="3"/>
  <c r="BB205" i="3"/>
  <c r="BA205" i="3"/>
  <c r="G205" i="3"/>
  <c r="BE202" i="3"/>
  <c r="BD202" i="3"/>
  <c r="BC202" i="3"/>
  <c r="BB202" i="3"/>
  <c r="G202" i="3"/>
  <c r="BA202" i="3" s="1"/>
  <c r="BE200" i="3"/>
  <c r="BD200" i="3"/>
  <c r="BC200" i="3"/>
  <c r="BB200" i="3"/>
  <c r="BA200" i="3"/>
  <c r="G200" i="3"/>
  <c r="BE195" i="3"/>
  <c r="BD195" i="3"/>
  <c r="BC195" i="3"/>
  <c r="BB195" i="3"/>
  <c r="G195" i="3"/>
  <c r="BA195" i="3" s="1"/>
  <c r="BE188" i="3"/>
  <c r="BE216" i="3" s="1"/>
  <c r="I14" i="2" s="1"/>
  <c r="BD188" i="3"/>
  <c r="BD216" i="3" s="1"/>
  <c r="H14" i="2" s="1"/>
  <c r="BC188" i="3"/>
  <c r="BB188" i="3"/>
  <c r="BA188" i="3"/>
  <c r="BA216" i="3" s="1"/>
  <c r="E14" i="2" s="1"/>
  <c r="G188" i="3"/>
  <c r="G216" i="3" s="1"/>
  <c r="B14" i="2"/>
  <c r="A14" i="2"/>
  <c r="BB216" i="3"/>
  <c r="F14" i="2" s="1"/>
  <c r="C216" i="3"/>
  <c r="BE183" i="3"/>
  <c r="BD183" i="3"/>
  <c r="BC183" i="3"/>
  <c r="BB183" i="3"/>
  <c r="BA183" i="3"/>
  <c r="G183" i="3"/>
  <c r="BE176" i="3"/>
  <c r="BD176" i="3"/>
  <c r="BC176" i="3"/>
  <c r="BC186" i="3" s="1"/>
  <c r="BB176" i="3"/>
  <c r="G176" i="3"/>
  <c r="BA176" i="3" s="1"/>
  <c r="BE174" i="3"/>
  <c r="BD174" i="3"/>
  <c r="BD186" i="3" s="1"/>
  <c r="H13" i="2" s="1"/>
  <c r="BC174" i="3"/>
  <c r="BB174" i="3"/>
  <c r="BA174" i="3"/>
  <c r="G174" i="3"/>
  <c r="G186" i="3" s="1"/>
  <c r="G13" i="2"/>
  <c r="B13" i="2"/>
  <c r="A13" i="2"/>
  <c r="BB186" i="3"/>
  <c r="F13" i="2" s="1"/>
  <c r="C186" i="3"/>
  <c r="BE169" i="3"/>
  <c r="BD169" i="3"/>
  <c r="BC169" i="3"/>
  <c r="BB169" i="3"/>
  <c r="BA169" i="3"/>
  <c r="G169" i="3"/>
  <c r="BE166" i="3"/>
  <c r="BD166" i="3"/>
  <c r="BC166" i="3"/>
  <c r="BB166" i="3"/>
  <c r="G166" i="3"/>
  <c r="BA166" i="3" s="1"/>
  <c r="BE163" i="3"/>
  <c r="BE172" i="3" s="1"/>
  <c r="I12" i="2" s="1"/>
  <c r="BD163" i="3"/>
  <c r="BC163" i="3"/>
  <c r="BB163" i="3"/>
  <c r="BA163" i="3"/>
  <c r="G163" i="3"/>
  <c r="BE160" i="3"/>
  <c r="BD160" i="3"/>
  <c r="BC160" i="3"/>
  <c r="BC172" i="3" s="1"/>
  <c r="G12" i="2" s="1"/>
  <c r="BB160" i="3"/>
  <c r="BB172" i="3" s="1"/>
  <c r="F12" i="2" s="1"/>
  <c r="G160" i="3"/>
  <c r="BA160" i="3" s="1"/>
  <c r="B12" i="2"/>
  <c r="A12" i="2"/>
  <c r="BD172" i="3"/>
  <c r="H12" i="2" s="1"/>
  <c r="G172" i="3"/>
  <c r="C172" i="3"/>
  <c r="BE156" i="3"/>
  <c r="BD156" i="3"/>
  <c r="BC156" i="3"/>
  <c r="BB156" i="3"/>
  <c r="G156" i="3"/>
  <c r="BA156" i="3" s="1"/>
  <c r="BE153" i="3"/>
  <c r="BE158" i="3" s="1"/>
  <c r="I11" i="2" s="1"/>
  <c r="BD153" i="3"/>
  <c r="BC153" i="3"/>
  <c r="BB153" i="3"/>
  <c r="BA153" i="3"/>
  <c r="G153" i="3"/>
  <c r="BE150" i="3"/>
  <c r="BD150" i="3"/>
  <c r="BC150" i="3"/>
  <c r="BB150" i="3"/>
  <c r="BB158" i="3" s="1"/>
  <c r="F11" i="2" s="1"/>
  <c r="G150" i="3"/>
  <c r="BA150" i="3" s="1"/>
  <c r="BA158" i="3" s="1"/>
  <c r="E11" i="2" s="1"/>
  <c r="B11" i="2"/>
  <c r="A11" i="2"/>
  <c r="BD158" i="3"/>
  <c r="H11" i="2" s="1"/>
  <c r="G158" i="3"/>
  <c r="C158" i="3"/>
  <c r="BE142" i="3"/>
  <c r="BD142" i="3"/>
  <c r="BC142" i="3"/>
  <c r="BB142" i="3"/>
  <c r="G142" i="3"/>
  <c r="BA142" i="3" s="1"/>
  <c r="BE136" i="3"/>
  <c r="BD136" i="3"/>
  <c r="BC136" i="3"/>
  <c r="BB136" i="3"/>
  <c r="BA136" i="3"/>
  <c r="G136" i="3"/>
  <c r="BE130" i="3"/>
  <c r="BD130" i="3"/>
  <c r="BC130" i="3"/>
  <c r="BB130" i="3"/>
  <c r="G130" i="3"/>
  <c r="BA130" i="3" s="1"/>
  <c r="BE127" i="3"/>
  <c r="BE148" i="3" s="1"/>
  <c r="BD127" i="3"/>
  <c r="BC127" i="3"/>
  <c r="BB127" i="3"/>
  <c r="BA127" i="3"/>
  <c r="G127" i="3"/>
  <c r="BE124" i="3"/>
  <c r="BD124" i="3"/>
  <c r="BC124" i="3"/>
  <c r="BC148" i="3" s="1"/>
  <c r="G10" i="2" s="1"/>
  <c r="BB124" i="3"/>
  <c r="BB148" i="3" s="1"/>
  <c r="F10" i="2" s="1"/>
  <c r="G124" i="3"/>
  <c r="BA124" i="3" s="1"/>
  <c r="I10" i="2"/>
  <c r="B10" i="2"/>
  <c r="A10" i="2"/>
  <c r="BD148" i="3"/>
  <c r="H10" i="2" s="1"/>
  <c r="G148" i="3"/>
  <c r="C148" i="3"/>
  <c r="BE118" i="3"/>
  <c r="BD118" i="3"/>
  <c r="BC118" i="3"/>
  <c r="BB118" i="3"/>
  <c r="G118" i="3"/>
  <c r="BA118" i="3" s="1"/>
  <c r="BE115" i="3"/>
  <c r="BD115" i="3"/>
  <c r="BC115" i="3"/>
  <c r="BB115" i="3"/>
  <c r="BA115" i="3"/>
  <c r="G115" i="3"/>
  <c r="BE111" i="3"/>
  <c r="BD111" i="3"/>
  <c r="BC111" i="3"/>
  <c r="BB111" i="3"/>
  <c r="G111" i="3"/>
  <c r="BA111" i="3" s="1"/>
  <c r="BE108" i="3"/>
  <c r="BD108" i="3"/>
  <c r="BC108" i="3"/>
  <c r="BB108" i="3"/>
  <c r="BA108" i="3"/>
  <c r="G108" i="3"/>
  <c r="BE100" i="3"/>
  <c r="BD100" i="3"/>
  <c r="BC100" i="3"/>
  <c r="BB100" i="3"/>
  <c r="G100" i="3"/>
  <c r="BA100" i="3" s="1"/>
  <c r="BE95" i="3"/>
  <c r="BD95" i="3"/>
  <c r="BD122" i="3" s="1"/>
  <c r="H9" i="2" s="1"/>
  <c r="BC95" i="3"/>
  <c r="BB95" i="3"/>
  <c r="BA95" i="3"/>
  <c r="G95" i="3"/>
  <c r="G122" i="3" s="1"/>
  <c r="B9" i="2"/>
  <c r="A9" i="2"/>
  <c r="BB122" i="3"/>
  <c r="F9" i="2" s="1"/>
  <c r="C122" i="3"/>
  <c r="BE79" i="3"/>
  <c r="BD79" i="3"/>
  <c r="BC79" i="3"/>
  <c r="BB79" i="3"/>
  <c r="BA79" i="3"/>
  <c r="G79" i="3"/>
  <c r="BE75" i="3"/>
  <c r="BD75" i="3"/>
  <c r="BC75" i="3"/>
  <c r="BB75" i="3"/>
  <c r="G75" i="3"/>
  <c r="BA75" i="3" s="1"/>
  <c r="BE72" i="3"/>
  <c r="BD72" i="3"/>
  <c r="BC72" i="3"/>
  <c r="BB72" i="3"/>
  <c r="BA72" i="3"/>
  <c r="G72" i="3"/>
  <c r="BE59" i="3"/>
  <c r="BD59" i="3"/>
  <c r="BC59" i="3"/>
  <c r="BB59" i="3"/>
  <c r="G59" i="3"/>
  <c r="BA59" i="3" s="1"/>
  <c r="BE45" i="3"/>
  <c r="BD45" i="3"/>
  <c r="BC45" i="3"/>
  <c r="BB45" i="3"/>
  <c r="G45" i="3"/>
  <c r="BA45" i="3" s="1"/>
  <c r="BE41" i="3"/>
  <c r="BD41" i="3"/>
  <c r="BC41" i="3"/>
  <c r="BB41" i="3"/>
  <c r="G41" i="3"/>
  <c r="BA41" i="3" s="1"/>
  <c r="BE33" i="3"/>
  <c r="BD33" i="3"/>
  <c r="BC33" i="3"/>
  <c r="BB33" i="3"/>
  <c r="G33" i="3"/>
  <c r="BA33" i="3" s="1"/>
  <c r="BE25" i="3"/>
  <c r="BD25" i="3"/>
  <c r="BC25" i="3"/>
  <c r="BB25" i="3"/>
  <c r="G25" i="3"/>
  <c r="BA25" i="3" s="1"/>
  <c r="BE21" i="3"/>
  <c r="BD21" i="3"/>
  <c r="BC21" i="3"/>
  <c r="BB21" i="3"/>
  <c r="BA21" i="3"/>
  <c r="G21" i="3"/>
  <c r="BE17" i="3"/>
  <c r="BD17" i="3"/>
  <c r="BC17" i="3"/>
  <c r="BB17" i="3"/>
  <c r="G17" i="3"/>
  <c r="BA17" i="3" s="1"/>
  <c r="BE15" i="3"/>
  <c r="BE93" i="3" s="1"/>
  <c r="I8" i="2" s="1"/>
  <c r="BD15" i="3"/>
  <c r="BC15" i="3"/>
  <c r="BB15" i="3"/>
  <c r="BA15" i="3"/>
  <c r="G15" i="3"/>
  <c r="BE13" i="3"/>
  <c r="BD13" i="3"/>
  <c r="BC13" i="3"/>
  <c r="BC93" i="3" s="1"/>
  <c r="G8" i="2" s="1"/>
  <c r="BB13" i="3"/>
  <c r="BB93" i="3" s="1"/>
  <c r="F8" i="2" s="1"/>
  <c r="G13" i="3"/>
  <c r="BA13" i="3" s="1"/>
  <c r="BE11" i="3"/>
  <c r="BD11" i="3"/>
  <c r="BD93" i="3" s="1"/>
  <c r="H8" i="2" s="1"/>
  <c r="H22" i="2" s="1"/>
  <c r="C17" i="1" s="1"/>
  <c r="BC11" i="3"/>
  <c r="BB11" i="3"/>
  <c r="G11" i="3"/>
  <c r="G93" i="3" s="1"/>
  <c r="B8" i="2"/>
  <c r="A8" i="2"/>
  <c r="C93" i="3"/>
  <c r="BE8" i="3"/>
  <c r="BE9" i="3" s="1"/>
  <c r="I7" i="2" s="1"/>
  <c r="BD8" i="3"/>
  <c r="BD9" i="3" s="1"/>
  <c r="H7" i="2" s="1"/>
  <c r="BC8" i="3"/>
  <c r="BB8" i="3"/>
  <c r="BA8" i="3"/>
  <c r="BA9" i="3" s="1"/>
  <c r="E7" i="2" s="1"/>
  <c r="G8" i="3"/>
  <c r="G9" i="3" s="1"/>
  <c r="F7" i="2"/>
  <c r="B7" i="2"/>
  <c r="A7" i="2"/>
  <c r="BC9" i="3"/>
  <c r="G7" i="2" s="1"/>
  <c r="BB9" i="3"/>
  <c r="C9" i="3"/>
  <c r="E4" i="3"/>
  <c r="C4" i="3"/>
  <c r="F3" i="3"/>
  <c r="C3" i="3"/>
  <c r="C2" i="2"/>
  <c r="C1" i="2"/>
  <c r="C33" i="1"/>
  <c r="F33" i="1" s="1"/>
  <c r="C31" i="1"/>
  <c r="C9" i="1"/>
  <c r="G7" i="1"/>
  <c r="D2" i="1"/>
  <c r="C2" i="1"/>
  <c r="BC122" i="3" l="1"/>
  <c r="G9" i="2" s="1"/>
  <c r="BA148" i="3"/>
  <c r="E10" i="2" s="1"/>
  <c r="BC158" i="3"/>
  <c r="G11" i="2" s="1"/>
  <c r="BA278" i="3"/>
  <c r="E18" i="2" s="1"/>
  <c r="F22" i="2"/>
  <c r="C16" i="1" s="1"/>
  <c r="BA11" i="3"/>
  <c r="BA93" i="3" s="1"/>
  <c r="E8" i="2" s="1"/>
  <c r="E22" i="2" s="1"/>
  <c r="BA122" i="3"/>
  <c r="E9" i="2" s="1"/>
  <c r="BE122" i="3"/>
  <c r="I9" i="2" s="1"/>
  <c r="I22" i="2" s="1"/>
  <c r="C21" i="1" s="1"/>
  <c r="BA172" i="3"/>
  <c r="E12" i="2" s="1"/>
  <c r="BA186" i="3"/>
  <c r="E13" i="2" s="1"/>
  <c r="BE186" i="3"/>
  <c r="I13" i="2" s="1"/>
  <c r="BC216" i="3"/>
  <c r="G14" i="2" s="1"/>
  <c r="BA232" i="3"/>
  <c r="E16" i="2" s="1"/>
  <c r="BC278" i="3"/>
  <c r="G18" i="2" s="1"/>
  <c r="G22" i="2" s="1"/>
  <c r="C18" i="1" s="1"/>
  <c r="G34" i="2" l="1"/>
  <c r="I34" i="2" s="1"/>
  <c r="G33" i="2"/>
  <c r="I33" i="2" s="1"/>
  <c r="G21" i="1" s="1"/>
  <c r="G32" i="2"/>
  <c r="I32" i="2" s="1"/>
  <c r="G20" i="1" s="1"/>
  <c r="G31" i="2"/>
  <c r="I31" i="2" s="1"/>
  <c r="G19" i="1" s="1"/>
  <c r="G30" i="2"/>
  <c r="I30" i="2" s="1"/>
  <c r="G18" i="1" s="1"/>
  <c r="G29" i="2"/>
  <c r="I29" i="2" s="1"/>
  <c r="G17" i="1" s="1"/>
  <c r="G28" i="2"/>
  <c r="I28" i="2" s="1"/>
  <c r="G16" i="1" s="1"/>
  <c r="G27" i="2"/>
  <c r="I27" i="2" s="1"/>
  <c r="C15" i="1"/>
  <c r="C19" i="1" s="1"/>
  <c r="C22" i="1" s="1"/>
  <c r="G15" i="1" l="1"/>
  <c r="H35" i="2"/>
  <c r="G23" i="1" s="1"/>
  <c r="G22" i="1" s="1"/>
  <c r="C23" i="1" l="1"/>
  <c r="F30" i="1" s="1"/>
  <c r="F31" i="1" l="1"/>
  <c r="F34" i="1" s="1"/>
</calcChain>
</file>

<file path=xl/sharedStrings.xml><?xml version="1.0" encoding="utf-8"?>
<sst xmlns="http://schemas.openxmlformats.org/spreadsheetml/2006/main" count="745" uniqueCount="377">
  <si>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</si>
  <si>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</si>
  <si>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</si>
  <si>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</si>
  <si>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</si>
  <si>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</si>
  <si>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</si>
  <si>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</si>
  <si>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</si>
  <si>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</si>
  <si>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</si>
  <si>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</si>
  <si>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</si>
  <si>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</si>
  <si>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</si>
  <si>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</si>
  <si>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</si>
  <si>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</si>
  <si>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</si>
  <si>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</si>
  <si>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</si>
  <si>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</si>
  <si>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</si>
  <si>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</si>
  <si>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</si>
  <si>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</si>
  <si>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</si>
  <si>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</si>
  <si>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</si>
  <si>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</si>
  <si>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</si>
  <si>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</si>
  <si>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</si>
  <si>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</si>
  <si>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</si>
  <si>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</si>
  <si>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</si>
  <si>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</si>
  <si>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</si>
  <si>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</si>
  <si>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</si>
  <si>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</si>
  <si>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</si>
  <si>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</si>
  <si>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</si>
  <si>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</si>
  <si>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</si>
  <si>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</si>
  <si>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</si>
  <si>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</si>
  <si>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</si>
  <si>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</si>
  <si>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</si>
  <si>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</si>
  <si>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</si>
  <si>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</si>
  <si>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</si>
  <si>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</si>
  <si>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</si>
  <si>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</si>
  <si>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</si>
  <si>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</si>
  <si>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</si>
  <si>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</si>
  <si>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</si>
  <si>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</si>
  <si>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</si>
  <si>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</si>
  <si>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</si>
  <si>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</si>
  <si>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</si>
  <si>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</si>
  <si>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</si>
  <si>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</si>
  <si>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</si>
  <si>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</si>
  <si>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</si>
  <si>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</si>
  <si>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Rok15-05</t>
  </si>
  <si>
    <t>Kaple sv.Anny v Rokytnici v Orlických horách</t>
  </si>
  <si>
    <t>Odvlhčení a odvodn.vnějšího zdiva</t>
  </si>
  <si>
    <t>R1505/3</t>
  </si>
  <si>
    <t>0</t>
  </si>
  <si>
    <t>Přípravné a pomocné práce</t>
  </si>
  <si>
    <t>R 001801</t>
  </si>
  <si>
    <t xml:space="preserve">Vytýčení podzemních vedení ČEZ </t>
  </si>
  <si>
    <t>soub.</t>
  </si>
  <si>
    <t>113106122R00</t>
  </si>
  <si>
    <t xml:space="preserve">Rozebrání dlažeb z kamenných desek </t>
  </si>
  <si>
    <t>m2</t>
  </si>
  <si>
    <t>3,8*8*0,6</t>
  </si>
  <si>
    <t>113107610R00</t>
  </si>
  <si>
    <t xml:space="preserve">Odstranění podkladu nad 50 m2,kam.drcené tl.10 cm </t>
  </si>
  <si>
    <t>114203301R00</t>
  </si>
  <si>
    <t xml:space="preserve">Třídění kamenné dlažby </t>
  </si>
  <si>
    <t>m3</t>
  </si>
  <si>
    <t>3,8*8*0,6*0,12</t>
  </si>
  <si>
    <t>131201110R00</t>
  </si>
  <si>
    <t xml:space="preserve">Hloubení nezapaž. jam hor.3 do 50 m3, STROJNĚ </t>
  </si>
  <si>
    <t>pro vsakovací šachtu:</t>
  </si>
  <si>
    <t>(2,33*2,33+1,58*1,58)*0,5*(2,1+2,6)*0,5</t>
  </si>
  <si>
    <t>1,58*1,58*0,1</t>
  </si>
  <si>
    <t>131201119R00</t>
  </si>
  <si>
    <t xml:space="preserve">Příplatek za lepivost - hloubení nezap.jam v hor.3 </t>
  </si>
  <si>
    <t>(2,33*2,33+1,58*1,58)*0,5*(2,1+2,6)*0,5*0,5</t>
  </si>
  <si>
    <t>1,58*1,58*0,1*0,5</t>
  </si>
  <si>
    <t>132201210R00</t>
  </si>
  <si>
    <t xml:space="preserve">Hloubení rýh š.do 200 cm hor.3 do 50 m3 </t>
  </si>
  <si>
    <t>rýha pro drenáž okolo kaple:</t>
  </si>
  <si>
    <t>(4,307+3,53)*0,5*8*0,95*0,9</t>
  </si>
  <si>
    <t>prohloubení pro odvětr. šachty:</t>
  </si>
  <si>
    <t>0,51*0,51*0,39*2</t>
  </si>
  <si>
    <t>0,51*0,1*(0,9+0,39)*2</t>
  </si>
  <si>
    <t>kanalizační potrubí do vsakovací šachty:</t>
  </si>
  <si>
    <t>10,0*0,5*1,2</t>
  </si>
  <si>
    <t>132201219R00</t>
  </si>
  <si>
    <t xml:space="preserve">Příplatek za lepivost - hloubení rýh 200cm v hor.3 </t>
  </si>
  <si>
    <t>161101101R00</t>
  </si>
  <si>
    <t xml:space="preserve">Svislé přemístění výkopku z hor.1-4 do 2,5 m </t>
  </si>
  <si>
    <t>162701105R00</t>
  </si>
  <si>
    <t xml:space="preserve">Vodorovné přemístění výkopku z hor.1-4 do 10000 m </t>
  </si>
  <si>
    <t>objem výkopu pro vsakovací :</t>
  </si>
  <si>
    <t>odpočet zpětného obsypu okolo vsakovacího objektu:</t>
  </si>
  <si>
    <t>-(1,87*1,87+2,33*2,33)*0,5*(1,2+1,7)*0,5</t>
  </si>
  <si>
    <t>-3,1415*0,6*0,6*(1,2+1,5)*0,5*-1</t>
  </si>
  <si>
    <t>objem výkopu pro drenáž okolo kaple:</t>
  </si>
  <si>
    <t>objem výkopu pro prohloubení pro odvětr. šachty:</t>
  </si>
  <si>
    <t>kanalizační lože a obsypu potrubí do vsakovací šachty:</t>
  </si>
  <si>
    <t>10,0*0,5*(0,2+0,3*2)</t>
  </si>
  <si>
    <t>174101102R00</t>
  </si>
  <si>
    <t xml:space="preserve">Zásyp ruční se zhutněním </t>
  </si>
  <si>
    <t>zásyp okolo vsakovacího objektu:</t>
  </si>
  <si>
    <t>(1,87*1,87+2,33*2,33)*0,5*(1,2+1,7)*0,5</t>
  </si>
  <si>
    <t>3,1415*0,6*0,6*(1,2+1,5)*0,5*-1</t>
  </si>
  <si>
    <t>zásyp rýhy pro kanalizaci:</t>
  </si>
  <si>
    <t>10,0*0,5*(1,2-0,2-0,3)</t>
  </si>
  <si>
    <t>175101101RT2</t>
  </si>
  <si>
    <t>Obsyp potrubí bez prohození sypaniny s dodáním štěrkopísku frakce 0 - 22 mm</t>
  </si>
  <si>
    <t>obsyp kanalizačního potrubí:</t>
  </si>
  <si>
    <t>10,0*0,5*0,3*2</t>
  </si>
  <si>
    <t>181201102R00</t>
  </si>
  <si>
    <t xml:space="preserve">Úprava pláně v násypech v hor. 1-4, se zhutněním </t>
  </si>
  <si>
    <t>3,8*8*1,2*1,5</t>
  </si>
  <si>
    <t>10*3,0</t>
  </si>
  <si>
    <t>3*3</t>
  </si>
  <si>
    <t>199000002R00</t>
  </si>
  <si>
    <t xml:space="preserve">Poplatek za skládku horniny 1- 4 </t>
  </si>
  <si>
    <t>2</t>
  </si>
  <si>
    <t>Základy a zvláštní zakládání</t>
  </si>
  <si>
    <t>212531111R00</t>
  </si>
  <si>
    <t xml:space="preserve">Výplň odvodňov. trativodů kam. hrubě drcen. 63 mm </t>
  </si>
  <si>
    <t>lože trativodu okolo kaple:</t>
  </si>
  <si>
    <t>(4,307+3,53)*0,5*8*(0,3+0,95)*0,5*0,52</t>
  </si>
  <si>
    <t>štěrkový zásyp vsakovacího objektu do v.90 cm:</t>
  </si>
  <si>
    <t>3,1415*0,5*0,5*0,9</t>
  </si>
  <si>
    <t>212532111R00</t>
  </si>
  <si>
    <t xml:space="preserve">Lože trativodu z kameniva hrub.drceného,16-32 mm </t>
  </si>
  <si>
    <t>krycí vrstva lože trativodu okolo kaple:</t>
  </si>
  <si>
    <t>(4,307+3,53)*0,5*8*0,95*0,22</t>
  </si>
  <si>
    <t>štěrkový podsyp vsakovacího objektu:</t>
  </si>
  <si>
    <t>štěrkový obsyp vsakovacího objektu do v.90 cm:</t>
  </si>
  <si>
    <t>(1,58*1,58+1,87*1,87)*0,5*0,9</t>
  </si>
  <si>
    <t>3,1415*0,6*0,6*0,9*-1</t>
  </si>
  <si>
    <t>212753114R00</t>
  </si>
  <si>
    <t xml:space="preserve">Montáž ohebné dren. trubky do rýhy DN 100,bez lože </t>
  </si>
  <si>
    <t>m</t>
  </si>
  <si>
    <t>4,13*8</t>
  </si>
  <si>
    <t>4,21*8</t>
  </si>
  <si>
    <t>212971121R00</t>
  </si>
  <si>
    <t xml:space="preserve">Opláštění trativ. z geot.,sklon nad 1:2,5 do 2,5 m </t>
  </si>
  <si>
    <t>4,307*8*(0,95+0,52)</t>
  </si>
  <si>
    <t>1,87*1,87</t>
  </si>
  <si>
    <t>-3,1415*0,6*0,6</t>
  </si>
  <si>
    <t>28611233</t>
  </si>
  <si>
    <t>Trubka PVC-U drenážní flexibilní d 100 mm</t>
  </si>
  <si>
    <t>4,13*8*1,15</t>
  </si>
  <si>
    <t>4,21*8*1,15</t>
  </si>
  <si>
    <t>693660191</t>
  </si>
  <si>
    <t>Textilie netkaná šíře 200 cm, 200 g/m2</t>
  </si>
  <si>
    <t>4,307*8*(0,95+0,52)*1,15</t>
  </si>
  <si>
    <t>1,87*1,87*1,15</t>
  </si>
  <si>
    <t>-3,1415*0,6*0,6*1,15</t>
  </si>
  <si>
    <t>3</t>
  </si>
  <si>
    <t>Svislé a kompletní konstrukce</t>
  </si>
  <si>
    <t>311271126R00</t>
  </si>
  <si>
    <t xml:space="preserve">Zdivo nosné z cihel betonových na maltu MC 10 </t>
  </si>
  <si>
    <t>pilířky podpěrné konstrukce pro žlabovky:</t>
  </si>
  <si>
    <t>0,3*0,15*0,15*6*8</t>
  </si>
  <si>
    <t>317121101RT2</t>
  </si>
  <si>
    <t>Osazení překladu světlost otvoru do 105 cm včetně dodávky RZP 1/10 119x14x14</t>
  </si>
  <si>
    <t>kus</t>
  </si>
  <si>
    <t>podpěrná konstrukce pro obrácené žlabovky:</t>
  </si>
  <si>
    <t>3*8</t>
  </si>
  <si>
    <t>327221131R00</t>
  </si>
  <si>
    <t xml:space="preserve">Zdění nadzákl. zdiva obklad. řádkové provazované </t>
  </si>
  <si>
    <t>doplnění kamenného zdiva soklové části po vysekání cihelných dozdívek:</t>
  </si>
  <si>
    <t>v rozsahu do 25% plochy:</t>
  </si>
  <si>
    <t>3,53*0,55*8*25/100*0,15</t>
  </si>
  <si>
    <t>zazdívka rýhy pro odvětrání kanálu:</t>
  </si>
  <si>
    <t>0,5*0,25*1,61*0,5</t>
  </si>
  <si>
    <t>376311126R00</t>
  </si>
  <si>
    <t xml:space="preserve">Dno šachet z betonu tl. do 20 cm, C 25/30 XA1 </t>
  </si>
  <si>
    <t>dno výkopu - spád po obvodu i kolmo od zdiva:</t>
  </si>
  <si>
    <t>(4,307+3,53)*0,5*8*0,95*(0,12+0,15)*0,5</t>
  </si>
  <si>
    <t>-3,1415*0,16*0,16*0,12*2</t>
  </si>
  <si>
    <t>dno šachet:</t>
  </si>
  <si>
    <t>0,51*0,51*0,1*2</t>
  </si>
  <si>
    <t>58380757</t>
  </si>
  <si>
    <t>Kámen lomový výběrový soklový 1t = 1- 2 m2</t>
  </si>
  <si>
    <t>t</t>
  </si>
  <si>
    <t>3,53*0,55*8*25/100*0,15*2,0*1,3</t>
  </si>
  <si>
    <t>0,5*0,25*1,61*0,5*2,0*1,3</t>
  </si>
  <si>
    <t>4</t>
  </si>
  <si>
    <t>Vodorovné konstrukce</t>
  </si>
  <si>
    <t>411121221R00</t>
  </si>
  <si>
    <t xml:space="preserve">Osazování stropních desek š. do 60, dl. do 90 cm </t>
  </si>
  <si>
    <t>otočené žlabovky:</t>
  </si>
  <si>
    <t>13*8</t>
  </si>
  <si>
    <t>451572111R00</t>
  </si>
  <si>
    <t xml:space="preserve">Lože pod potrubí z kameniva těženého 0 - 4 mm </t>
  </si>
  <si>
    <t>10,0*0,5*0,2</t>
  </si>
  <si>
    <t>R 59227572</t>
  </si>
  <si>
    <t xml:space="preserve">Betonové žlabovky 800/330 </t>
  </si>
  <si>
    <t>13*8*1,01</t>
  </si>
  <si>
    <t>5</t>
  </si>
  <si>
    <t>Komunikace</t>
  </si>
  <si>
    <t>564251111R00</t>
  </si>
  <si>
    <t xml:space="preserve">Podklad ze štěrkopísku po zhutnění tloušťky 15 cm </t>
  </si>
  <si>
    <t>pod dlažbu:</t>
  </si>
  <si>
    <t>596215049R00</t>
  </si>
  <si>
    <t xml:space="preserve">Příplatek za více tvarů dlažby tl. 8 cm, do drtě </t>
  </si>
  <si>
    <t>596291113R00</t>
  </si>
  <si>
    <t xml:space="preserve">Řezání dlažby tl. 80 mm </t>
  </si>
  <si>
    <t>0,6*2*8</t>
  </si>
  <si>
    <t>0,75*2</t>
  </si>
  <si>
    <t>R 58384299</t>
  </si>
  <si>
    <t xml:space="preserve">Dlažba  pískovec 60x40 hrana řezaná, tl.70 mm </t>
  </si>
  <si>
    <t>doplnění dlažby v rozsahu 50%:</t>
  </si>
  <si>
    <t>3,8*8*0,6*50/100</t>
  </si>
  <si>
    <t>6</t>
  </si>
  <si>
    <t>Úpravy povrchu, podlahy</t>
  </si>
  <si>
    <t>622903111R00</t>
  </si>
  <si>
    <t xml:space="preserve">Očištění zdí a valů před opravou, ručně </t>
  </si>
  <si>
    <t>3,5*8*0,7</t>
  </si>
  <si>
    <t>631317110R00</t>
  </si>
  <si>
    <t xml:space="preserve">Řezání spáry </t>
  </si>
  <si>
    <t>zaříznutí vnější omítky po obvodu kaple:</t>
  </si>
  <si>
    <t>3,53*8-1,64</t>
  </si>
  <si>
    <t>zaříznutí vnitřní omítky po obvodu kaple:</t>
  </si>
  <si>
    <t>2,9*8</t>
  </si>
  <si>
    <t>-1,38</t>
  </si>
  <si>
    <t>0,58*2</t>
  </si>
  <si>
    <t>R 622452111</t>
  </si>
  <si>
    <t>Omítka stěn z MC 450 kg/m3, hlaz. dřev. hladítkem na bázi trasového cementu</t>
  </si>
  <si>
    <t>vyrovnání podkladu pod vytaženou hydroizolaci:</t>
  </si>
  <si>
    <t>3,53*0,35*2</t>
  </si>
  <si>
    <t>8</t>
  </si>
  <si>
    <t>Trubní vedení</t>
  </si>
  <si>
    <t>871313121RT2</t>
  </si>
  <si>
    <t>Montáž trub z plastu, gumový kroužek, DN 150 včetně dodávky trub PVC hrdlových 160x4,0x5000</t>
  </si>
  <si>
    <t>kanalizační odvod drenáže do vsakovací šachty:</t>
  </si>
  <si>
    <t>10,0</t>
  </si>
  <si>
    <t>nasávací potrubí:</t>
  </si>
  <si>
    <t>10,7</t>
  </si>
  <si>
    <t>odvětrávací potrubí:</t>
  </si>
  <si>
    <t>1,61+0,3*2</t>
  </si>
  <si>
    <t>894401211RT2</t>
  </si>
  <si>
    <t>Osazení betonových skruží rovných 29/100/9 včetně dodávky skruže TBS-Q 100/25 PS 100/250/90</t>
  </si>
  <si>
    <t>skruže bez otvorů:</t>
  </si>
  <si>
    <t>skruže s otvory pro potrubí DN 150:</t>
  </si>
  <si>
    <t>894402211RT2</t>
  </si>
  <si>
    <t>Osazení beton. skruží přechodových 60/100/70/9 včetně skruže přechod. TBR-Q 625/600/90/SPK (SLK)</t>
  </si>
  <si>
    <t>R 2869714</t>
  </si>
  <si>
    <t>Poklop do šachtové roury 315mm/1,5T plný ve hranatém rámu + 4x šroub, M+D</t>
  </si>
  <si>
    <t>revizní šachta drenáže:</t>
  </si>
  <si>
    <t>Poklop do šachtové roury 315mm/1,5T s otvory ve hranatém rámu + 4x šroub, M+D</t>
  </si>
  <si>
    <t>větrací a revizní šachta:</t>
  </si>
  <si>
    <t>28697101.A</t>
  </si>
  <si>
    <t>Dno šachtové 315/150 mm pravý a levý přítok T2 PP</t>
  </si>
  <si>
    <t>28697103.A</t>
  </si>
  <si>
    <t>Roura šachtová korugovaná  bez hrdla 315/1250 mm</t>
  </si>
  <si>
    <t>28697147</t>
  </si>
  <si>
    <t>Spojka šachtové roury 315 mm PVC vč. těsnění</t>
  </si>
  <si>
    <t>55340322</t>
  </si>
  <si>
    <t>Poklop D 400  DN 600, bet. výplň, bez odvětrání</t>
  </si>
  <si>
    <t>vsakovací šachta:</t>
  </si>
  <si>
    <t>93</t>
  </si>
  <si>
    <t>Dokončovací práce inženýrských staveb</t>
  </si>
  <si>
    <t>938901101R00</t>
  </si>
  <si>
    <t xml:space="preserve">Očištění dlažby z lom.kam./ bet. desek od porostu </t>
  </si>
  <si>
    <t>3,8*8*0,6*2*1,25</t>
  </si>
  <si>
    <t>95</t>
  </si>
  <si>
    <t>Dokončovací konstrukce na pozemních stavbách</t>
  </si>
  <si>
    <t>953946111R00</t>
  </si>
  <si>
    <t xml:space="preserve">Osazení ventilačních mřížek </t>
  </si>
  <si>
    <t>nasávací otvory:</t>
  </si>
  <si>
    <t>odvětrávací otvory:</t>
  </si>
  <si>
    <t>R 42972761</t>
  </si>
  <si>
    <t xml:space="preserve">Mřížka kruhová NEREZ DN 160 </t>
  </si>
  <si>
    <t>96</t>
  </si>
  <si>
    <t>Bourání konstrukcí</t>
  </si>
  <si>
    <t>967031742R00</t>
  </si>
  <si>
    <t xml:space="preserve">Přisekání plošné zdiva cihelného na MC tl. 10 cm </t>
  </si>
  <si>
    <t>vysekání cihelných dozdívek v soklovém zdivu v rozsahu 25% plochy:</t>
  </si>
  <si>
    <t>3,53*0,55*8*25/100</t>
  </si>
  <si>
    <t>97</t>
  </si>
  <si>
    <t>Prorážení otvorů</t>
  </si>
  <si>
    <t>970041018R00</t>
  </si>
  <si>
    <t xml:space="preserve">Vrtání jádrové do prostého betonu d 14 - 18 mm </t>
  </si>
  <si>
    <t>větrací otvory v konusu:</t>
  </si>
  <si>
    <t>0,1*3</t>
  </si>
  <si>
    <t>970241100R00</t>
  </si>
  <si>
    <t xml:space="preserve">Řezání prostého betonu hl. řezu 100 mm </t>
  </si>
  <si>
    <t>řezání žlabovek v rozích:</t>
  </si>
  <si>
    <t>0,8*2*8</t>
  </si>
  <si>
    <t>vyřezání otvoru pro nasávací potrubí:</t>
  </si>
  <si>
    <t>0,2*4</t>
  </si>
  <si>
    <t>dořezání žlabovek u šachet:</t>
  </si>
  <si>
    <t>0,6*2</t>
  </si>
  <si>
    <t>974029187R00</t>
  </si>
  <si>
    <t xml:space="preserve">Vysekání rýh ve zdi kamenné 30 x 30cm </t>
  </si>
  <si>
    <t>pro odvětrávací potrubí:</t>
  </si>
  <si>
    <t>1,61</t>
  </si>
  <si>
    <t>974029189R00</t>
  </si>
  <si>
    <t xml:space="preserve">Příplatek za každých 10 cm šířky rýhy, hl. do 30cm </t>
  </si>
  <si>
    <t>1,61*2</t>
  </si>
  <si>
    <t>978013191R00</t>
  </si>
  <si>
    <t xml:space="preserve">Otlučení omítek vnitřních stěn v rozsahu do 100 % </t>
  </si>
  <si>
    <t>2,9*0,5*8</t>
  </si>
  <si>
    <t>-1,38*0,5</t>
  </si>
  <si>
    <t>0,58*0,5*2</t>
  </si>
  <si>
    <t>978015291R00</t>
  </si>
  <si>
    <t xml:space="preserve">Otlučení omítek vnějších MVC v složit.1-4 do 100 % </t>
  </si>
  <si>
    <t>sokl:</t>
  </si>
  <si>
    <t>3,53*0,55*8</t>
  </si>
  <si>
    <t>-1,64*0,55</t>
  </si>
  <si>
    <t>nad soklem:</t>
  </si>
  <si>
    <t>3,53*1,19*8</t>
  </si>
  <si>
    <t>-1,64*1,19</t>
  </si>
  <si>
    <t>978023251R00</t>
  </si>
  <si>
    <t xml:space="preserve">Vysekání a úprava spár zdiva kamenného režného </t>
  </si>
  <si>
    <t>interiér:</t>
  </si>
  <si>
    <t>exteriér: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</si>
  <si>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</si>
  <si>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</si>
  <si>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</si>
  <si>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</si>
  <si>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</si>
  <si>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</si>
  <si>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711112001RZ1</t>
  </si>
  <si>
    <t>Izolace proti vlhkosti svis. nátěr ALP, za studena 1x nátěr - včetně dodávky asfaltového laku</t>
  </si>
  <si>
    <t>4,06*0,85*8</t>
  </si>
  <si>
    <t>3,53*0,35*8</t>
  </si>
  <si>
    <t>711141559RZ3</t>
  </si>
  <si>
    <t>Izolace proti vlhk. vodorovná pásy přitavením 1 vrstva - včetně dodávky Sklobit G</t>
  </si>
  <si>
    <t>998711202R00</t>
  </si>
  <si>
    <t xml:space="preserve">Přesun hmot pro izolace proti vodě, výšky do 12 m 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</si>
  <si>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</si>
  <si>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</si>
  <si>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</si>
  <si>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</si>
  <si>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</si>
  <si>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</si>
  <si>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979087112R00</t>
  </si>
  <si>
    <t xml:space="preserve">Nakládání suti na dopravní prostředky </t>
  </si>
  <si>
    <t>979990101R00</t>
  </si>
  <si>
    <t>Poplatek za skládku suti - směs betonu a cihel kámen, kamenivo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</si>
  <si>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</si>
  <si>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</si>
  <si>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</si>
  <si>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</si>
  <si>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</si>
  <si>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</si>
  <si>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</si>
  <si>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</si>
  <si>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neuveden</t>
  </si>
  <si>
    <t>Město Rokytnice v Orlických horách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</si>
</sst>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3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49" fontId="6" fillId="2" borderId="4" xfId="0" applyNumberFormat="1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Continuous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49" fontId="5" fillId="0" borderId="9" xfId="0" applyNumberFormat="1" applyFont="1" applyBorder="1"/>
    <xf numFmtId="49" fontId="5" fillId="0" borderId="8" xfId="0" applyNumberFormat="1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49" fontId="4" fillId="2" borderId="9" xfId="0" applyNumberFormat="1" applyFont="1" applyFill="1" applyBorder="1"/>
    <xf numFmtId="49" fontId="3" fillId="2" borderId="9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49" fontId="4" fillId="2" borderId="0" xfId="0" applyNumberFormat="1" applyFont="1" applyFill="1" applyBorder="1"/>
    <xf numFmtId="49" fontId="3" fillId="2" borderId="0" xfId="0" applyNumberFormat="1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8" fillId="0" borderId="0" xfId="0" applyFont="1"/>
    <xf numFmtId="0" fontId="0" fillId="0" borderId="0" xfId="0" applyAlignme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49" fontId="4" fillId="0" borderId="45" xfId="1" applyNumberFormat="1" applyFont="1" applyBorder="1"/>
    <xf numFmtId="49" fontId="3" fillId="0" borderId="45" xfId="1" applyNumberFormat="1" applyFont="1" applyBorder="1"/>
    <xf numFmtId="49" fontId="3" fillId="0" borderId="45" xfId="1" applyNumberFormat="1" applyFont="1" applyBorder="1" applyAlignment="1">
      <alignment horizontal="right"/>
    </xf>
    <xf numFmtId="0" fontId="3" fillId="0" borderId="46" xfId="1" applyFont="1" applyBorder="1"/>
    <xf numFmtId="49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49" fontId="4" fillId="0" borderId="50" xfId="1" applyNumberFormat="1" applyFont="1" applyBorder="1"/>
    <xf numFmtId="49" fontId="3" fillId="0" borderId="50" xfId="1" applyNumberFormat="1" applyFont="1" applyBorder="1"/>
    <xf numFmtId="49" fontId="3" fillId="0" borderId="50" xfId="1" applyNumberFormat="1" applyFont="1" applyBorder="1" applyAlignment="1">
      <alignment horizontal="right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3" fillId="0" borderId="0" xfId="1" applyFont="1" applyAlignment="1">
      <alignment horizontal="center"/>
    </xf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3" fillId="0" borderId="45" xfId="1" applyFont="1" applyBorder="1"/>
    <xf numFmtId="0" fontId="5" fillId="0" borderId="46" xfId="1" applyFont="1" applyBorder="1" applyAlignment="1">
      <alignment horizontal="right"/>
    </xf>
    <xf numFmtId="49" fontId="3" fillId="0" borderId="45" xfId="1" applyNumberFormat="1" applyFont="1" applyBorder="1" applyAlignment="1">
      <alignment horizontal="left"/>
    </xf>
    <xf numFmtId="0" fontId="3" fillId="0" borderId="47" xfId="1" applyFont="1" applyBorder="1"/>
    <xf numFmtId="49" fontId="3" fillId="0" borderId="48" xfId="1" applyNumberFormat="1" applyFont="1" applyBorder="1" applyAlignment="1">
      <alignment horizontal="center"/>
    </xf>
    <xf numFmtId="0" fontId="3" fillId="0" borderId="50" xfId="1" applyFont="1" applyBorder="1"/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5" fillId="0" borderId="56" xfId="1" applyFont="1" applyBorder="1" applyAlignment="1">
      <alignment horizontal="center"/>
    </xf>
    <xf numFmtId="0" fontId="19" fillId="0" borderId="0" xfId="1" applyFont="1" applyAlignment="1">
      <alignment wrapText="1"/>
    </xf>
    <xf numFmtId="49" fontId="5" fillId="0" borderId="56" xfId="1" applyNumberFormat="1" applyFont="1" applyBorder="1" applyAlignment="1">
      <alignment horizontal="right"/>
    </xf>
    <xf numFmtId="49" fontId="20" fillId="3" borderId="60" xfId="1" applyNumberFormat="1" applyFont="1" applyFill="1" applyBorder="1" applyAlignment="1">
      <alignment horizontal="left" wrapText="1"/>
    </xf>
    <xf numFmtId="49" fontId="21" fillId="0" borderId="61" xfId="0" applyNumberFormat="1" applyFont="1" applyBorder="1" applyAlignment="1">
      <alignment horizontal="left" wrapText="1"/>
    </xf>
    <xf numFmtId="4" fontId="20" fillId="3" borderId="62" xfId="1" applyNumberFormat="1" applyFont="1" applyFill="1" applyBorder="1" applyAlignment="1">
      <alignment horizontal="right" wrapText="1"/>
    </xf>
    <xf numFmtId="0" fontId="20" fillId="3" borderId="34" xfId="1" applyFont="1" applyFill="1" applyBorder="1" applyAlignment="1">
      <alignment horizontal="left" wrapText="1"/>
    </xf>
    <xf numFmtId="0" fontId="20" fillId="0" borderId="13" xfId="0" applyFont="1" applyBorder="1" applyAlignment="1">
      <alignment horizontal="right"/>
    </xf>
    <xf numFmtId="0" fontId="3" fillId="2" borderId="10" xfId="1" applyFont="1" applyFill="1" applyBorder="1" applyAlignment="1">
      <alignment horizontal="center"/>
    </xf>
    <xf numFmtId="49" fontId="22" fillId="2" borderId="10" xfId="1" applyNumberFormat="1" applyFont="1" applyFill="1" applyBorder="1" applyAlignment="1">
      <alignment horizontal="left"/>
    </xf>
    <xf numFmtId="0" fontId="22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3" fillId="0" borderId="0" xfId="1" applyFont="1" applyAlignment="1"/>
    <xf numFmtId="0" fontId="10" fillId="0" borderId="0" xfId="1" applyAlignment="1">
      <alignment horizontal="right"/>
    </xf>
    <xf numFmtId="0" fontId="24" fillId="0" borderId="0" xfId="1" applyFont="1" applyBorder="1"/>
    <xf numFmtId="3" fontId="24" fillId="0" borderId="0" xfId="1" applyNumberFormat="1" applyFont="1" applyBorder="1" applyAlignment="1">
      <alignment horizontal="right"/>
    </xf>
    <xf numFmtId="4" fontId="24" fillId="0" borderId="0" xfId="1" applyNumberFormat="1" applyFont="1" applyBorder="1"/>
    <xf numFmtId="0" fontId="23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 x14ac:dyDescent="0.25">
      <c r="A1" s="1" t="s">
        <v>76</v>
      </c>
      <c r="B1" s="2"/>
      <c r="C1" s="2"/>
      <c r="D1" s="2"/>
      <c r="E1" s="2"/>
      <c r="F1" s="2"/>
      <c r="G1" s="2"/>
    </row>
    <row r="2" spans="1:57" ht="12.75" customHeight="1" x14ac:dyDescent="0.2">
      <c r="A2" s="3" t="s">
        <v>0</v>
      </c>
      <c r="B2" s="4"/>
      <c r="C2" s="5" t="str">
        <f>Rekapitulace!H1</f>
        <v>R1505/3</v>
      </c>
      <c r="D2" s="5" t="str">
        <f>Rekapitulace!G2</f>
        <v>Odvlhčení a odvodn.vnějšího zdiva</v>
      </c>
      <c r="E2" s="6"/>
      <c r="F2" s="7" t="s">
        <v>1</v>
      </c>
      <c r="G2" s="8"/>
    </row>
    <row r="3" spans="1:57" ht="3" hidden="1" customHeight="1" x14ac:dyDescent="0.2">
      <c r="A3" s="9"/>
      <c r="B3" s="10"/>
      <c r="C3" s="11"/>
      <c r="D3" s="11"/>
      <c r="E3" s="12"/>
      <c r="F3" s="13"/>
      <c r="G3" s="14"/>
    </row>
    <row r="4" spans="1:57" ht="12" customHeight="1" x14ac:dyDescent="0.2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 x14ac:dyDescent="0.2">
      <c r="A5" s="17" t="s">
        <v>73</v>
      </c>
      <c r="B5" s="18"/>
      <c r="C5" s="19" t="s">
        <v>80</v>
      </c>
      <c r="D5" s="20"/>
      <c r="E5" s="18"/>
      <c r="F5" s="13" t="s">
        <v>6</v>
      </c>
      <c r="G5" s="14"/>
    </row>
    <row r="6" spans="1:57" ht="12.95" customHeight="1" x14ac:dyDescent="0.2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57" ht="12.95" customHeight="1" x14ac:dyDescent="0.2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57" x14ac:dyDescent="0.2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57" x14ac:dyDescent="0.2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57" x14ac:dyDescent="0.2">
      <c r="A10" s="29" t="s">
        <v>14</v>
      </c>
      <c r="B10" s="13"/>
      <c r="C10" s="30" t="s">
        <v>376</v>
      </c>
      <c r="D10" s="30"/>
      <c r="E10" s="30"/>
      <c r="F10" s="38"/>
      <c r="G10" s="39"/>
      <c r="H10" s="40"/>
    </row>
    <row r="11" spans="1:57" ht="13.5" customHeight="1" x14ac:dyDescent="0.2">
      <c r="A11" s="29" t="s">
        <v>15</v>
      </c>
      <c r="B11" s="13"/>
      <c r="C11" s="30" t="s">
        <v>375</v>
      </c>
      <c r="D11" s="30"/>
      <c r="E11" s="30"/>
      <c r="F11" s="41" t="s">
        <v>16</v>
      </c>
      <c r="G11" s="42">
        <v>20150625</v>
      </c>
      <c r="H11" s="37"/>
      <c r="BA11" s="43"/>
      <c r="BB11" s="43"/>
      <c r="BC11" s="43"/>
      <c r="BD11" s="43"/>
      <c r="BE11" s="43"/>
    </row>
    <row r="12" spans="1:57" ht="12.75" customHeight="1" x14ac:dyDescent="0.2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57" ht="28.5" customHeight="1" thickBot="1" x14ac:dyDescent="0.25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57" ht="17.25" customHeight="1" thickBot="1" x14ac:dyDescent="0.25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57" ht="15.95" customHeight="1" x14ac:dyDescent="0.2">
      <c r="A15" s="57"/>
      <c r="B15" s="58" t="s">
        <v>22</v>
      </c>
      <c r="C15" s="59">
        <f>HSV</f>
        <v>0</v>
      </c>
      <c r="D15" s="60" t="str">
        <f>Rekapitulace!A27</f>
        <v>Ztížené výrobní podmínky</v>
      </c>
      <c r="E15" s="61"/>
      <c r="F15" s="62"/>
      <c r="G15" s="59">
        <f>Rekapitulace!I27</f>
        <v>0</v>
      </c>
    </row>
    <row r="16" spans="1:57" ht="15.95" customHeight="1" x14ac:dyDescent="0.2">
      <c r="A16" s="57" t="s">
        <v>23</v>
      </c>
      <c r="B16" s="58" t="s">
        <v>24</v>
      </c>
      <c r="C16" s="59">
        <f>PSV</f>
        <v>0</v>
      </c>
      <c r="D16" s="9" t="str">
        <f>Rekapitulace!A28</f>
        <v>Oborová přirážka</v>
      </c>
      <c r="E16" s="63"/>
      <c r="F16" s="64"/>
      <c r="G16" s="59">
        <f>Rekapitulace!I28</f>
        <v>0</v>
      </c>
    </row>
    <row r="17" spans="1:7" ht="15.95" customHeight="1" x14ac:dyDescent="0.2">
      <c r="A17" s="57" t="s">
        <v>25</v>
      </c>
      <c r="B17" s="58" t="s">
        <v>26</v>
      </c>
      <c r="C17" s="59">
        <f>Mont</f>
        <v>0</v>
      </c>
      <c r="D17" s="9" t="str">
        <f>Rekapitulace!A29</f>
        <v>Přesun stavebních kapacit</v>
      </c>
      <c r="E17" s="63"/>
      <c r="F17" s="64"/>
      <c r="G17" s="59">
        <f>Rekapitulace!I29</f>
        <v>0</v>
      </c>
    </row>
    <row r="18" spans="1:7" ht="15.95" customHeight="1" x14ac:dyDescent="0.2">
      <c r="A18" s="65" t="s">
        <v>27</v>
      </c>
      <c r="B18" s="66" t="s">
        <v>28</v>
      </c>
      <c r="C18" s="59">
        <f>Dodavka</f>
        <v>0</v>
      </c>
      <c r="D18" s="9" t="str">
        <f>Rekapitulace!A30</f>
        <v>Mimostaveništní doprava</v>
      </c>
      <c r="E18" s="63"/>
      <c r="F18" s="64"/>
      <c r="G18" s="59">
        <f>Rekapitulace!I30</f>
        <v>0</v>
      </c>
    </row>
    <row r="19" spans="1:7" ht="15.95" customHeight="1" x14ac:dyDescent="0.2">
      <c r="A19" s="67" t="s">
        <v>29</v>
      </c>
      <c r="B19" s="58"/>
      <c r="C19" s="59">
        <f>SUM(C15:C18)</f>
        <v>0</v>
      </c>
      <c r="D19" s="9" t="str">
        <f>Rekapitulace!A31</f>
        <v>Zařízení staveniště</v>
      </c>
      <c r="E19" s="63"/>
      <c r="F19" s="64"/>
      <c r="G19" s="59">
        <f>Rekapitulace!I31</f>
        <v>0</v>
      </c>
    </row>
    <row r="20" spans="1:7" ht="15.95" customHeight="1" x14ac:dyDescent="0.2">
      <c r="A20" s="67"/>
      <c r="B20" s="58"/>
      <c r="C20" s="59"/>
      <c r="D20" s="9" t="str">
        <f>Rekapitulace!A32</f>
        <v>Provoz investora</v>
      </c>
      <c r="E20" s="63"/>
      <c r="F20" s="64"/>
      <c r="G20" s="59">
        <f>Rekapitulace!I32</f>
        <v>0</v>
      </c>
    </row>
    <row r="21" spans="1:7" ht="15.95" customHeight="1" x14ac:dyDescent="0.2">
      <c r="A21" s="67" t="s">
        <v>30</v>
      </c>
      <c r="B21" s="58"/>
      <c r="C21" s="59">
        <f>HZS</f>
        <v>0</v>
      </c>
      <c r="D21" s="9" t="str">
        <f>Rekapitulace!A33</f>
        <v>Kompletační činnost (IČD)</v>
      </c>
      <c r="E21" s="63"/>
      <c r="F21" s="64"/>
      <c r="G21" s="59">
        <f>Rekapitulace!I33</f>
        <v>0</v>
      </c>
    </row>
    <row r="22" spans="1:7" ht="15.95" customHeight="1" x14ac:dyDescent="0.2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 x14ac:dyDescent="0.25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x14ac:dyDescent="0.2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x14ac:dyDescent="0.2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 x14ac:dyDescent="0.2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x14ac:dyDescent="0.2">
      <c r="A27" s="68"/>
      <c r="B27" s="86"/>
      <c r="C27" s="81"/>
      <c r="D27" s="69"/>
      <c r="E27" s="82"/>
      <c r="F27" s="83"/>
      <c r="G27" s="84"/>
    </row>
    <row r="28" spans="1:7" x14ac:dyDescent="0.2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 x14ac:dyDescent="0.2">
      <c r="A29" s="68"/>
      <c r="B29" s="69"/>
      <c r="C29" s="88"/>
      <c r="D29" s="89"/>
      <c r="E29" s="88"/>
      <c r="F29" s="69"/>
      <c r="G29" s="84"/>
    </row>
    <row r="30" spans="1:7" x14ac:dyDescent="0.2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x14ac:dyDescent="0.2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x14ac:dyDescent="0.2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8" x14ac:dyDescent="0.2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8" s="103" customFormat="1" ht="19.5" customHeight="1" thickBot="1" x14ac:dyDescent="0.3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x14ac:dyDescent="0.2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 x14ac:dyDescent="0.2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 x14ac:dyDescent="0.2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x14ac:dyDescent="0.2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x14ac:dyDescent="0.2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x14ac:dyDescent="0.2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x14ac:dyDescent="0.2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x14ac:dyDescent="0.2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x14ac:dyDescent="0.2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 x14ac:dyDescent="0.2">
      <c r="A45" s="106"/>
      <c r="B45" s="105"/>
      <c r="C45" s="105"/>
      <c r="D45" s="105"/>
      <c r="E45" s="105"/>
      <c r="F45" s="105"/>
      <c r="G45" s="105"/>
      <c r="H45" t="s">
        <v>5</v>
      </c>
    </row>
    <row r="46" spans="1:8" x14ac:dyDescent="0.2">
      <c r="B46" s="107"/>
      <c r="C46" s="107"/>
      <c r="D46" s="107"/>
      <c r="E46" s="107"/>
      <c r="F46" s="107"/>
      <c r="G46" s="107"/>
    </row>
    <row r="47" spans="1:8" x14ac:dyDescent="0.2">
      <c r="B47" s="107"/>
      <c r="C47" s="107"/>
      <c r="D47" s="107"/>
      <c r="E47" s="107"/>
      <c r="F47" s="107"/>
      <c r="G47" s="107"/>
    </row>
    <row r="48" spans="1:8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86"/>
  <sheetViews>
    <sheetView workbookViewId="0">
      <selection activeCell="H35" sqref="H35:I3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08" t="s">
        <v>48</v>
      </c>
      <c r="B1" s="109"/>
      <c r="C1" s="110" t="str">
        <f>CONCATENATE(cislostavby," ",nazevstavby)</f>
        <v>Rok15-05 Kaple sv.Anny v Rokytnici v Orlických horách</v>
      </c>
      <c r="D1" s="111"/>
      <c r="E1" s="112"/>
      <c r="F1" s="111"/>
      <c r="G1" s="113" t="s">
        <v>49</v>
      </c>
      <c r="H1" s="114" t="s">
        <v>81</v>
      </c>
      <c r="I1" s="115"/>
    </row>
    <row r="2" spans="1:9" ht="13.5" thickBot="1" x14ac:dyDescent="0.25">
      <c r="A2" s="116" t="s">
        <v>50</v>
      </c>
      <c r="B2" s="117"/>
      <c r="C2" s="118" t="str">
        <f>CONCATENATE(cisloobjektu," ",nazevobjektu)</f>
        <v>1 Odvlhčení a odvodn.vnějšího zdiva</v>
      </c>
      <c r="D2" s="119"/>
      <c r="E2" s="120"/>
      <c r="F2" s="119"/>
      <c r="G2" s="121" t="s">
        <v>80</v>
      </c>
      <c r="H2" s="122"/>
      <c r="I2" s="123"/>
    </row>
    <row r="3" spans="1:9" ht="13.5" thickTop="1" x14ac:dyDescent="0.2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 x14ac:dyDescent="0.25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 x14ac:dyDescent="0.25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 x14ac:dyDescent="0.25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x14ac:dyDescent="0.2">
      <c r="A7" s="227" t="str">
        <f>Položky!B7</f>
        <v>0</v>
      </c>
      <c r="B7" s="133" t="str">
        <f>Položky!C7</f>
        <v>Přípravné a pomocné práce</v>
      </c>
      <c r="C7" s="69"/>
      <c r="D7" s="134"/>
      <c r="E7" s="228">
        <f>Položky!BA9</f>
        <v>0</v>
      </c>
      <c r="F7" s="229">
        <f>Položky!BB9</f>
        <v>0</v>
      </c>
      <c r="G7" s="229">
        <f>Položky!BC9</f>
        <v>0</v>
      </c>
      <c r="H7" s="229">
        <f>Položky!BD9</f>
        <v>0</v>
      </c>
      <c r="I7" s="230">
        <f>Položky!BE9</f>
        <v>0</v>
      </c>
    </row>
    <row r="8" spans="1:9" s="37" customFormat="1" x14ac:dyDescent="0.2">
      <c r="A8" s="227" t="str">
        <f>Položky!B10</f>
        <v>1</v>
      </c>
      <c r="B8" s="133" t="str">
        <f>Položky!C10</f>
        <v>Zemní práce</v>
      </c>
      <c r="C8" s="69"/>
      <c r="D8" s="134"/>
      <c r="E8" s="228">
        <f>Položky!BA93</f>
        <v>0</v>
      </c>
      <c r="F8" s="229">
        <f>Položky!BB93</f>
        <v>0</v>
      </c>
      <c r="G8" s="229">
        <f>Položky!BC93</f>
        <v>0</v>
      </c>
      <c r="H8" s="229">
        <f>Položky!BD93</f>
        <v>0</v>
      </c>
      <c r="I8" s="230">
        <f>Položky!BE93</f>
        <v>0</v>
      </c>
    </row>
    <row r="9" spans="1:9" s="37" customFormat="1" x14ac:dyDescent="0.2">
      <c r="A9" s="227" t="str">
        <f>Položky!B94</f>
        <v>2</v>
      </c>
      <c r="B9" s="133" t="str">
        <f>Položky!C94</f>
        <v>Základy a zvláštní zakládání</v>
      </c>
      <c r="C9" s="69"/>
      <c r="D9" s="134"/>
      <c r="E9" s="228">
        <f>Položky!BA122</f>
        <v>0</v>
      </c>
      <c r="F9" s="229">
        <f>Položky!BB122</f>
        <v>0</v>
      </c>
      <c r="G9" s="229">
        <f>Položky!BC122</f>
        <v>0</v>
      </c>
      <c r="H9" s="229">
        <f>Položky!BD122</f>
        <v>0</v>
      </c>
      <c r="I9" s="230">
        <f>Položky!BE122</f>
        <v>0</v>
      </c>
    </row>
    <row r="10" spans="1:9" s="37" customFormat="1" x14ac:dyDescent="0.2">
      <c r="A10" s="227" t="str">
        <f>Položky!B123</f>
        <v>3</v>
      </c>
      <c r="B10" s="133" t="str">
        <f>Položky!C123</f>
        <v>Svislé a kompletní konstrukce</v>
      </c>
      <c r="C10" s="69"/>
      <c r="D10" s="134"/>
      <c r="E10" s="228">
        <f>Položky!BA148</f>
        <v>0</v>
      </c>
      <c r="F10" s="229">
        <f>Položky!BB148</f>
        <v>0</v>
      </c>
      <c r="G10" s="229">
        <f>Položky!BC148</f>
        <v>0</v>
      </c>
      <c r="H10" s="229">
        <f>Položky!BD148</f>
        <v>0</v>
      </c>
      <c r="I10" s="230">
        <f>Položky!BE148</f>
        <v>0</v>
      </c>
    </row>
    <row r="11" spans="1:9" s="37" customFormat="1" x14ac:dyDescent="0.2">
      <c r="A11" s="227" t="str">
        <f>Položky!B149</f>
        <v>4</v>
      </c>
      <c r="B11" s="133" t="str">
        <f>Položky!C149</f>
        <v>Vodorovné konstrukce</v>
      </c>
      <c r="C11" s="69"/>
      <c r="D11" s="134"/>
      <c r="E11" s="228">
        <f>Položky!BA158</f>
        <v>0</v>
      </c>
      <c r="F11" s="229">
        <f>Položky!BB158</f>
        <v>0</v>
      </c>
      <c r="G11" s="229">
        <f>Položky!BC158</f>
        <v>0</v>
      </c>
      <c r="H11" s="229">
        <f>Položky!BD158</f>
        <v>0</v>
      </c>
      <c r="I11" s="230">
        <f>Položky!BE158</f>
        <v>0</v>
      </c>
    </row>
    <row r="12" spans="1:9" s="37" customFormat="1" x14ac:dyDescent="0.2">
      <c r="A12" s="227" t="str">
        <f>Položky!B159</f>
        <v>5</v>
      </c>
      <c r="B12" s="133" t="str">
        <f>Položky!C159</f>
        <v>Komunikace</v>
      </c>
      <c r="C12" s="69"/>
      <c r="D12" s="134"/>
      <c r="E12" s="228">
        <f>Položky!BA172</f>
        <v>0</v>
      </c>
      <c r="F12" s="229">
        <f>Položky!BB172</f>
        <v>0</v>
      </c>
      <c r="G12" s="229">
        <f>Položky!BC172</f>
        <v>0</v>
      </c>
      <c r="H12" s="229">
        <f>Položky!BD172</f>
        <v>0</v>
      </c>
      <c r="I12" s="230">
        <f>Položky!BE172</f>
        <v>0</v>
      </c>
    </row>
    <row r="13" spans="1:9" s="37" customFormat="1" x14ac:dyDescent="0.2">
      <c r="A13" s="227" t="str">
        <f>Položky!B173</f>
        <v>6</v>
      </c>
      <c r="B13" s="133" t="str">
        <f>Položky!C173</f>
        <v>Úpravy povrchu, podlahy</v>
      </c>
      <c r="C13" s="69"/>
      <c r="D13" s="134"/>
      <c r="E13" s="228">
        <f>Položky!BA186</f>
        <v>0</v>
      </c>
      <c r="F13" s="229">
        <f>Položky!BB186</f>
        <v>0</v>
      </c>
      <c r="G13" s="229">
        <f>Položky!BC186</f>
        <v>0</v>
      </c>
      <c r="H13" s="229">
        <f>Položky!BD186</f>
        <v>0</v>
      </c>
      <c r="I13" s="230">
        <f>Položky!BE186</f>
        <v>0</v>
      </c>
    </row>
    <row r="14" spans="1:9" s="37" customFormat="1" x14ac:dyDescent="0.2">
      <c r="A14" s="227" t="str">
        <f>Položky!B187</f>
        <v>8</v>
      </c>
      <c r="B14" s="133" t="str">
        <f>Položky!C187</f>
        <v>Trubní vedení</v>
      </c>
      <c r="C14" s="69"/>
      <c r="D14" s="134"/>
      <c r="E14" s="228">
        <f>Položky!BA216</f>
        <v>0</v>
      </c>
      <c r="F14" s="229">
        <f>Položky!BB216</f>
        <v>0</v>
      </c>
      <c r="G14" s="229">
        <f>Položky!BC216</f>
        <v>0</v>
      </c>
      <c r="H14" s="229">
        <f>Položky!BD216</f>
        <v>0</v>
      </c>
      <c r="I14" s="230">
        <f>Položky!BE216</f>
        <v>0</v>
      </c>
    </row>
    <row r="15" spans="1:9" s="37" customFormat="1" x14ac:dyDescent="0.2">
      <c r="A15" s="227" t="str">
        <f>Položky!B217</f>
        <v>93</v>
      </c>
      <c r="B15" s="133" t="str">
        <f>Položky!C217</f>
        <v>Dokončovací práce inženýrských staveb</v>
      </c>
      <c r="C15" s="69"/>
      <c r="D15" s="134"/>
      <c r="E15" s="228">
        <f>Položky!BA220</f>
        <v>0</v>
      </c>
      <c r="F15" s="229">
        <f>Položky!BB220</f>
        <v>0</v>
      </c>
      <c r="G15" s="229">
        <f>Položky!BC220</f>
        <v>0</v>
      </c>
      <c r="H15" s="229">
        <f>Položky!BD220</f>
        <v>0</v>
      </c>
      <c r="I15" s="230">
        <f>Položky!BE220</f>
        <v>0</v>
      </c>
    </row>
    <row r="16" spans="1:9" s="37" customFormat="1" x14ac:dyDescent="0.2">
      <c r="A16" s="227" t="str">
        <f>Položky!B221</f>
        <v>95</v>
      </c>
      <c r="B16" s="133" t="str">
        <f>Položky!C221</f>
        <v>Dokončovací konstrukce na pozemních stavbách</v>
      </c>
      <c r="C16" s="69"/>
      <c r="D16" s="134"/>
      <c r="E16" s="228">
        <f>Položky!BA232</f>
        <v>0</v>
      </c>
      <c r="F16" s="229">
        <f>Položky!BB232</f>
        <v>0</v>
      </c>
      <c r="G16" s="229">
        <f>Položky!BC232</f>
        <v>0</v>
      </c>
      <c r="H16" s="229">
        <f>Položky!BD232</f>
        <v>0</v>
      </c>
      <c r="I16" s="230">
        <f>Položky!BE232</f>
        <v>0</v>
      </c>
    </row>
    <row r="17" spans="1:57" s="37" customFormat="1" x14ac:dyDescent="0.2">
      <c r="A17" s="227" t="str">
        <f>Položky!B233</f>
        <v>96</v>
      </c>
      <c r="B17" s="133" t="str">
        <f>Položky!C233</f>
        <v>Bourání konstrukcí</v>
      </c>
      <c r="C17" s="69"/>
      <c r="D17" s="134"/>
      <c r="E17" s="228">
        <f>Položky!BA237</f>
        <v>0</v>
      </c>
      <c r="F17" s="229">
        <f>Položky!BB237</f>
        <v>0</v>
      </c>
      <c r="G17" s="229">
        <f>Položky!BC237</f>
        <v>0</v>
      </c>
      <c r="H17" s="229">
        <f>Položky!BD237</f>
        <v>0</v>
      </c>
      <c r="I17" s="230">
        <f>Položky!BE237</f>
        <v>0</v>
      </c>
    </row>
    <row r="18" spans="1:57" s="37" customFormat="1" x14ac:dyDescent="0.2">
      <c r="A18" s="227" t="str">
        <f>Položky!B238</f>
        <v>97</v>
      </c>
      <c r="B18" s="133" t="str">
        <f>Položky!C238</f>
        <v>Prorážení otvorů</v>
      </c>
      <c r="C18" s="69"/>
      <c r="D18" s="134"/>
      <c r="E18" s="228">
        <f>Položky!BA278</f>
        <v>0</v>
      </c>
      <c r="F18" s="229">
        <f>Položky!BB278</f>
        <v>0</v>
      </c>
      <c r="G18" s="229">
        <f>Položky!BC278</f>
        <v>0</v>
      </c>
      <c r="H18" s="229">
        <f>Položky!BD278</f>
        <v>0</v>
      </c>
      <c r="I18" s="230">
        <f>Položky!BE278</f>
        <v>0</v>
      </c>
    </row>
    <row r="19" spans="1:57" s="37" customFormat="1" x14ac:dyDescent="0.2">
      <c r="A19" s="227" t="str">
        <f>Položky!B279</f>
        <v>99</v>
      </c>
      <c r="B19" s="133" t="str">
        <f>Položky!C279</f>
        <v>Staveništní přesun hmot</v>
      </c>
      <c r="C19" s="69"/>
      <c r="D19" s="134"/>
      <c r="E19" s="228">
        <f>Položky!BA281</f>
        <v>0</v>
      </c>
      <c r="F19" s="229">
        <f>Položky!BB281</f>
        <v>0</v>
      </c>
      <c r="G19" s="229">
        <f>Položky!BC281</f>
        <v>0</v>
      </c>
      <c r="H19" s="229">
        <f>Položky!BD281</f>
        <v>0</v>
      </c>
      <c r="I19" s="230">
        <f>Položky!BE281</f>
        <v>0</v>
      </c>
    </row>
    <row r="20" spans="1:57" s="37" customFormat="1" x14ac:dyDescent="0.2">
      <c r="A20" s="227" t="str">
        <f>Položky!B282</f>
        <v>711</v>
      </c>
      <c r="B20" s="133" t="str">
        <f>Položky!C282</f>
        <v>Izolace proti vodě</v>
      </c>
      <c r="C20" s="69"/>
      <c r="D20" s="134"/>
      <c r="E20" s="228">
        <f>Položky!BA290</f>
        <v>0</v>
      </c>
      <c r="F20" s="229">
        <f>Položky!BB290</f>
        <v>0</v>
      </c>
      <c r="G20" s="229">
        <f>Položky!BC290</f>
        <v>0</v>
      </c>
      <c r="H20" s="229">
        <f>Položky!BD290</f>
        <v>0</v>
      </c>
      <c r="I20" s="230">
        <f>Položky!BE290</f>
        <v>0</v>
      </c>
    </row>
    <row r="21" spans="1:57" s="37" customFormat="1" ht="13.5" thickBot="1" x14ac:dyDescent="0.25">
      <c r="A21" s="227" t="str">
        <f>Položky!B291</f>
        <v>D96</v>
      </c>
      <c r="B21" s="133" t="str">
        <f>Položky!C291</f>
        <v>Přesuny suti a vybouraných hmot</v>
      </c>
      <c r="C21" s="69"/>
      <c r="D21" s="134"/>
      <c r="E21" s="228">
        <f>Položky!BA296</f>
        <v>0</v>
      </c>
      <c r="F21" s="229">
        <f>Položky!BB296</f>
        <v>0</v>
      </c>
      <c r="G21" s="229">
        <f>Položky!BC296</f>
        <v>0</v>
      </c>
      <c r="H21" s="229">
        <f>Položky!BD296</f>
        <v>0</v>
      </c>
      <c r="I21" s="230">
        <f>Položky!BE296</f>
        <v>0</v>
      </c>
    </row>
    <row r="22" spans="1:57" s="141" customFormat="1" ht="13.5" thickBot="1" x14ac:dyDescent="0.25">
      <c r="A22" s="135"/>
      <c r="B22" s="136" t="s">
        <v>57</v>
      </c>
      <c r="C22" s="136"/>
      <c r="D22" s="137"/>
      <c r="E22" s="138">
        <f>SUM(E7:E21)</f>
        <v>0</v>
      </c>
      <c r="F22" s="139">
        <f>SUM(F7:F21)</f>
        <v>0</v>
      </c>
      <c r="G22" s="139">
        <f>SUM(G7:G21)</f>
        <v>0</v>
      </c>
      <c r="H22" s="139">
        <f>SUM(H7:H21)</f>
        <v>0</v>
      </c>
      <c r="I22" s="140">
        <f>SUM(I7:I21)</f>
        <v>0</v>
      </c>
    </row>
    <row r="23" spans="1:57" x14ac:dyDescent="0.2">
      <c r="A23" s="69"/>
      <c r="B23" s="69"/>
      <c r="C23" s="69"/>
      <c r="D23" s="69"/>
      <c r="E23" s="69"/>
      <c r="F23" s="69"/>
      <c r="G23" s="69"/>
      <c r="H23" s="69"/>
      <c r="I23" s="69"/>
    </row>
    <row r="24" spans="1:57" ht="19.5" customHeight="1" x14ac:dyDescent="0.25">
      <c r="A24" s="125" t="s">
        <v>58</v>
      </c>
      <c r="B24" s="125"/>
      <c r="C24" s="125"/>
      <c r="D24" s="125"/>
      <c r="E24" s="125"/>
      <c r="F24" s="125"/>
      <c r="G24" s="142"/>
      <c r="H24" s="125"/>
      <c r="I24" s="125"/>
      <c r="BA24" s="43"/>
      <c r="BB24" s="43"/>
      <c r="BC24" s="43"/>
      <c r="BD24" s="43"/>
      <c r="BE24" s="43"/>
    </row>
    <row r="25" spans="1:57" ht="13.5" thickBot="1" x14ac:dyDescent="0.25">
      <c r="A25" s="82"/>
      <c r="B25" s="82"/>
      <c r="C25" s="82"/>
      <c r="D25" s="82"/>
      <c r="E25" s="82"/>
      <c r="F25" s="82"/>
      <c r="G25" s="82"/>
      <c r="H25" s="82"/>
      <c r="I25" s="82"/>
    </row>
    <row r="26" spans="1:57" x14ac:dyDescent="0.2">
      <c r="A26" s="76" t="s">
        <v>59</v>
      </c>
      <c r="B26" s="77"/>
      <c r="C26" s="77"/>
      <c r="D26" s="143"/>
      <c r="E26" s="144" t="s">
        <v>60</v>
      </c>
      <c r="F26" s="145" t="s">
        <v>61</v>
      </c>
      <c r="G26" s="146" t="s">
        <v>62</v>
      </c>
      <c r="H26" s="147"/>
      <c r="I26" s="148" t="s">
        <v>60</v>
      </c>
    </row>
    <row r="27" spans="1:57" x14ac:dyDescent="0.2">
      <c r="A27" s="67" t="s">
        <v>367</v>
      </c>
      <c r="B27" s="58"/>
      <c r="C27" s="58"/>
      <c r="D27" s="149"/>
      <c r="E27" s="150"/>
      <c r="F27" s="151"/>
      <c r="G27" s="152">
        <f>CHOOSE(BA27+1,HSV+PSV,HSV+PSV+Mont,HSV+PSV+Dodavka+Mont,HSV,PSV,Mont,Dodavka,Mont+Dodavka,0)</f>
        <v>0</v>
      </c>
      <c r="H27" s="153"/>
      <c r="I27" s="154">
        <f>E27+F27*G27/100</f>
        <v>0</v>
      </c>
      <c r="BA27">
        <v>0</v>
      </c>
    </row>
    <row r="28" spans="1:57" x14ac:dyDescent="0.2">
      <c r="A28" s="67" t="s">
        <v>368</v>
      </c>
      <c r="B28" s="58"/>
      <c r="C28" s="58"/>
      <c r="D28" s="149"/>
      <c r="E28" s="150"/>
      <c r="F28" s="151"/>
      <c r="G28" s="152">
        <f>CHOOSE(BA28+1,HSV+PSV,HSV+PSV+Mont,HSV+PSV+Dodavka+Mont,HSV,PSV,Mont,Dodavka,Mont+Dodavka,0)</f>
        <v>0</v>
      </c>
      <c r="H28" s="153"/>
      <c r="I28" s="154">
        <f>E28+F28*G28/100</f>
        <v>0</v>
      </c>
      <c r="BA28">
        <v>0</v>
      </c>
    </row>
    <row r="29" spans="1:57" x14ac:dyDescent="0.2">
      <c r="A29" s="67" t="s">
        <v>369</v>
      </c>
      <c r="B29" s="58"/>
      <c r="C29" s="58"/>
      <c r="D29" s="149"/>
      <c r="E29" s="150"/>
      <c r="F29" s="151"/>
      <c r="G29" s="152">
        <f>CHOOSE(BA29+1,HSV+PSV,HSV+PSV+Mont,HSV+PSV+Dodavka+Mont,HSV,PSV,Mont,Dodavka,Mont+Dodavka,0)</f>
        <v>0</v>
      </c>
      <c r="H29" s="153"/>
      <c r="I29" s="154">
        <f>E29+F29*G29/100</f>
        <v>0</v>
      </c>
      <c r="BA29">
        <v>0</v>
      </c>
    </row>
    <row r="30" spans="1:57" x14ac:dyDescent="0.2">
      <c r="A30" s="67" t="s">
        <v>370</v>
      </c>
      <c r="B30" s="58"/>
      <c r="C30" s="58"/>
      <c r="D30" s="149"/>
      <c r="E30" s="150"/>
      <c r="F30" s="151"/>
      <c r="G30" s="152">
        <f>CHOOSE(BA30+1,HSV+PSV,HSV+PSV+Mont,HSV+PSV+Dodavka+Mont,HSV,PSV,Mont,Dodavka,Mont+Dodavka,0)</f>
        <v>0</v>
      </c>
      <c r="H30" s="153"/>
      <c r="I30" s="154">
        <f>E30+F30*G30/100</f>
        <v>0</v>
      </c>
      <c r="BA30">
        <v>0</v>
      </c>
    </row>
    <row r="31" spans="1:57" x14ac:dyDescent="0.2">
      <c r="A31" s="67" t="s">
        <v>371</v>
      </c>
      <c r="B31" s="58"/>
      <c r="C31" s="58"/>
      <c r="D31" s="149"/>
      <c r="E31" s="150"/>
      <c r="F31" s="151"/>
      <c r="G31" s="152">
        <f>CHOOSE(BA31+1,HSV+PSV,HSV+PSV+Mont,HSV+PSV+Dodavka+Mont,HSV,PSV,Mont,Dodavka,Mont+Dodavka,0)</f>
        <v>0</v>
      </c>
      <c r="H31" s="153"/>
      <c r="I31" s="154">
        <f>E31+F31*G31/100</f>
        <v>0</v>
      </c>
      <c r="BA31">
        <v>1</v>
      </c>
    </row>
    <row r="32" spans="1:57" x14ac:dyDescent="0.2">
      <c r="A32" s="67" t="s">
        <v>372</v>
      </c>
      <c r="B32" s="58"/>
      <c r="C32" s="58"/>
      <c r="D32" s="149"/>
      <c r="E32" s="150"/>
      <c r="F32" s="151"/>
      <c r="G32" s="152">
        <f>CHOOSE(BA32+1,HSV+PSV,HSV+PSV+Mont,HSV+PSV+Dodavka+Mont,HSV,PSV,Mont,Dodavka,Mont+Dodavka,0)</f>
        <v>0</v>
      </c>
      <c r="H32" s="153"/>
      <c r="I32" s="154">
        <f>E32+F32*G32/100</f>
        <v>0</v>
      </c>
      <c r="BA32">
        <v>1</v>
      </c>
    </row>
    <row r="33" spans="1:53" x14ac:dyDescent="0.2">
      <c r="A33" s="67" t="s">
        <v>373</v>
      </c>
      <c r="B33" s="58"/>
      <c r="C33" s="58"/>
      <c r="D33" s="149"/>
      <c r="E33" s="150"/>
      <c r="F33" s="151"/>
      <c r="G33" s="152">
        <f>CHOOSE(BA33+1,HSV+PSV,HSV+PSV+Mont,HSV+PSV+Dodavka+Mont,HSV,PSV,Mont,Dodavka,Mont+Dodavka,0)</f>
        <v>0</v>
      </c>
      <c r="H33" s="153"/>
      <c r="I33" s="154">
        <f>E33+F33*G33/100</f>
        <v>0</v>
      </c>
      <c r="BA33">
        <v>2</v>
      </c>
    </row>
    <row r="34" spans="1:53" x14ac:dyDescent="0.2">
      <c r="A34" s="67" t="s">
        <v>374</v>
      </c>
      <c r="B34" s="58"/>
      <c r="C34" s="58"/>
      <c r="D34" s="149"/>
      <c r="E34" s="150"/>
      <c r="F34" s="151"/>
      <c r="G34" s="152">
        <f>CHOOSE(BA34+1,HSV+PSV,HSV+PSV+Mont,HSV+PSV+Dodavka+Mont,HSV,PSV,Mont,Dodavka,Mont+Dodavka,0)</f>
        <v>0</v>
      </c>
      <c r="H34" s="153"/>
      <c r="I34" s="154">
        <f>E34+F34*G34/100</f>
        <v>0</v>
      </c>
      <c r="BA34">
        <v>2</v>
      </c>
    </row>
    <row r="35" spans="1:53" ht="13.5" thickBot="1" x14ac:dyDescent="0.25">
      <c r="A35" s="155"/>
      <c r="B35" s="156" t="s">
        <v>63</v>
      </c>
      <c r="C35" s="157"/>
      <c r="D35" s="158"/>
      <c r="E35" s="159"/>
      <c r="F35" s="160"/>
      <c r="G35" s="160"/>
      <c r="H35" s="161">
        <f>SUM(I27:I34)</f>
        <v>0</v>
      </c>
      <c r="I35" s="162"/>
    </row>
    <row r="37" spans="1:53" x14ac:dyDescent="0.2">
      <c r="B37" s="141"/>
      <c r="F37" s="163"/>
      <c r="G37" s="164"/>
      <c r="H37" s="164"/>
      <c r="I37" s="165"/>
    </row>
    <row r="38" spans="1:53" x14ac:dyDescent="0.2">
      <c r="F38" s="163"/>
      <c r="G38" s="164"/>
      <c r="H38" s="164"/>
      <c r="I38" s="165"/>
    </row>
    <row r="39" spans="1:53" x14ac:dyDescent="0.2">
      <c r="F39" s="163"/>
      <c r="G39" s="164"/>
      <c r="H39" s="164"/>
      <c r="I39" s="165"/>
    </row>
    <row r="40" spans="1:53" x14ac:dyDescent="0.2">
      <c r="F40" s="163"/>
      <c r="G40" s="164"/>
      <c r="H40" s="164"/>
      <c r="I40" s="165"/>
    </row>
    <row r="41" spans="1:53" x14ac:dyDescent="0.2">
      <c r="F41" s="163"/>
      <c r="G41" s="164"/>
      <c r="H41" s="164"/>
      <c r="I41" s="165"/>
    </row>
    <row r="42" spans="1:53" x14ac:dyDescent="0.2">
      <c r="F42" s="163"/>
      <c r="G42" s="164"/>
      <c r="H42" s="164"/>
      <c r="I42" s="165"/>
    </row>
    <row r="43" spans="1:53" x14ac:dyDescent="0.2">
      <c r="F43" s="163"/>
      <c r="G43" s="164"/>
      <c r="H43" s="164"/>
      <c r="I43" s="165"/>
    </row>
    <row r="44" spans="1:53" x14ac:dyDescent="0.2">
      <c r="F44" s="163"/>
      <c r="G44" s="164"/>
      <c r="H44" s="164"/>
      <c r="I44" s="165"/>
    </row>
    <row r="45" spans="1:53" x14ac:dyDescent="0.2">
      <c r="F45" s="163"/>
      <c r="G45" s="164"/>
      <c r="H45" s="164"/>
      <c r="I45" s="165"/>
    </row>
    <row r="46" spans="1:53" x14ac:dyDescent="0.2">
      <c r="F46" s="163"/>
      <c r="G46" s="164"/>
      <c r="H46" s="164"/>
      <c r="I46" s="165"/>
    </row>
    <row r="47" spans="1:53" x14ac:dyDescent="0.2">
      <c r="F47" s="163"/>
      <c r="G47" s="164"/>
      <c r="H47" s="164"/>
      <c r="I47" s="165"/>
    </row>
    <row r="48" spans="1:53" x14ac:dyDescent="0.2">
      <c r="F48" s="163"/>
      <c r="G48" s="164"/>
      <c r="H48" s="164"/>
      <c r="I48" s="165"/>
    </row>
    <row r="49" spans="6:9" x14ac:dyDescent="0.2">
      <c r="F49" s="163"/>
      <c r="G49" s="164"/>
      <c r="H49" s="164"/>
      <c r="I49" s="165"/>
    </row>
    <row r="50" spans="6:9" x14ac:dyDescent="0.2">
      <c r="F50" s="163"/>
      <c r="G50" s="164"/>
      <c r="H50" s="164"/>
      <c r="I50" s="165"/>
    </row>
    <row r="51" spans="6:9" x14ac:dyDescent="0.2">
      <c r="F51" s="163"/>
      <c r="G51" s="164"/>
      <c r="H51" s="164"/>
      <c r="I51" s="165"/>
    </row>
    <row r="52" spans="6:9" x14ac:dyDescent="0.2">
      <c r="F52" s="163"/>
      <c r="G52" s="164"/>
      <c r="H52" s="164"/>
      <c r="I52" s="165"/>
    </row>
    <row r="53" spans="6:9" x14ac:dyDescent="0.2">
      <c r="F53" s="163"/>
      <c r="G53" s="164"/>
      <c r="H53" s="164"/>
      <c r="I53" s="165"/>
    </row>
    <row r="54" spans="6:9" x14ac:dyDescent="0.2">
      <c r="F54" s="163"/>
      <c r="G54" s="164"/>
      <c r="H54" s="164"/>
      <c r="I54" s="165"/>
    </row>
    <row r="55" spans="6:9" x14ac:dyDescent="0.2">
      <c r="F55" s="163"/>
      <c r="G55" s="164"/>
      <c r="H55" s="164"/>
      <c r="I55" s="165"/>
    </row>
    <row r="56" spans="6:9" x14ac:dyDescent="0.2">
      <c r="F56" s="163"/>
      <c r="G56" s="164"/>
      <c r="H56" s="164"/>
      <c r="I56" s="165"/>
    </row>
    <row r="57" spans="6:9" x14ac:dyDescent="0.2">
      <c r="F57" s="163"/>
      <c r="G57" s="164"/>
      <c r="H57" s="164"/>
      <c r="I57" s="165"/>
    </row>
    <row r="58" spans="6:9" x14ac:dyDescent="0.2">
      <c r="F58" s="163"/>
      <c r="G58" s="164"/>
      <c r="H58" s="164"/>
      <c r="I58" s="165"/>
    </row>
    <row r="59" spans="6:9" x14ac:dyDescent="0.2">
      <c r="F59" s="163"/>
      <c r="G59" s="164"/>
      <c r="H59" s="164"/>
      <c r="I59" s="165"/>
    </row>
    <row r="60" spans="6:9" x14ac:dyDescent="0.2">
      <c r="F60" s="163"/>
      <c r="G60" s="164"/>
      <c r="H60" s="164"/>
      <c r="I60" s="165"/>
    </row>
    <row r="61" spans="6:9" x14ac:dyDescent="0.2">
      <c r="F61" s="163"/>
      <c r="G61" s="164"/>
      <c r="H61" s="164"/>
      <c r="I61" s="165"/>
    </row>
    <row r="62" spans="6:9" x14ac:dyDescent="0.2">
      <c r="F62" s="163"/>
      <c r="G62" s="164"/>
      <c r="H62" s="164"/>
      <c r="I62" s="165"/>
    </row>
    <row r="63" spans="6:9" x14ac:dyDescent="0.2">
      <c r="F63" s="163"/>
      <c r="G63" s="164"/>
      <c r="H63" s="164"/>
      <c r="I63" s="165"/>
    </row>
    <row r="64" spans="6:9" x14ac:dyDescent="0.2">
      <c r="F64" s="163"/>
      <c r="G64" s="164"/>
      <c r="H64" s="164"/>
      <c r="I64" s="165"/>
    </row>
    <row r="65" spans="6:9" x14ac:dyDescent="0.2">
      <c r="F65" s="163"/>
      <c r="G65" s="164"/>
      <c r="H65" s="164"/>
      <c r="I65" s="165"/>
    </row>
    <row r="66" spans="6:9" x14ac:dyDescent="0.2">
      <c r="F66" s="163"/>
      <c r="G66" s="164"/>
      <c r="H66" s="164"/>
      <c r="I66" s="165"/>
    </row>
    <row r="67" spans="6:9" x14ac:dyDescent="0.2">
      <c r="F67" s="163"/>
      <c r="G67" s="164"/>
      <c r="H67" s="164"/>
      <c r="I67" s="165"/>
    </row>
    <row r="68" spans="6:9" x14ac:dyDescent="0.2">
      <c r="F68" s="163"/>
      <c r="G68" s="164"/>
      <c r="H68" s="164"/>
      <c r="I68" s="165"/>
    </row>
    <row r="69" spans="6:9" x14ac:dyDescent="0.2">
      <c r="F69" s="163"/>
      <c r="G69" s="164"/>
      <c r="H69" s="164"/>
      <c r="I69" s="165"/>
    </row>
    <row r="70" spans="6:9" x14ac:dyDescent="0.2">
      <c r="F70" s="163"/>
      <c r="G70" s="164"/>
      <c r="H70" s="164"/>
      <c r="I70" s="165"/>
    </row>
    <row r="71" spans="6:9" x14ac:dyDescent="0.2">
      <c r="F71" s="163"/>
      <c r="G71" s="164"/>
      <c r="H71" s="164"/>
      <c r="I71" s="165"/>
    </row>
    <row r="72" spans="6:9" x14ac:dyDescent="0.2">
      <c r="F72" s="163"/>
      <c r="G72" s="164"/>
      <c r="H72" s="164"/>
      <c r="I72" s="165"/>
    </row>
    <row r="73" spans="6:9" x14ac:dyDescent="0.2">
      <c r="F73" s="163"/>
      <c r="G73" s="164"/>
      <c r="H73" s="164"/>
      <c r="I73" s="165"/>
    </row>
    <row r="74" spans="6:9" x14ac:dyDescent="0.2">
      <c r="F74" s="163"/>
      <c r="G74" s="164"/>
      <c r="H74" s="164"/>
      <c r="I74" s="165"/>
    </row>
    <row r="75" spans="6:9" x14ac:dyDescent="0.2">
      <c r="F75" s="163"/>
      <c r="G75" s="164"/>
      <c r="H75" s="164"/>
      <c r="I75" s="165"/>
    </row>
    <row r="76" spans="6:9" x14ac:dyDescent="0.2">
      <c r="F76" s="163"/>
      <c r="G76" s="164"/>
      <c r="H76" s="164"/>
      <c r="I76" s="165"/>
    </row>
    <row r="77" spans="6:9" x14ac:dyDescent="0.2">
      <c r="F77" s="163"/>
      <c r="G77" s="164"/>
      <c r="H77" s="164"/>
      <c r="I77" s="165"/>
    </row>
    <row r="78" spans="6:9" x14ac:dyDescent="0.2">
      <c r="F78" s="163"/>
      <c r="G78" s="164"/>
      <c r="H78" s="164"/>
      <c r="I78" s="165"/>
    </row>
    <row r="79" spans="6:9" x14ac:dyDescent="0.2">
      <c r="F79" s="163"/>
      <c r="G79" s="164"/>
      <c r="H79" s="164"/>
      <c r="I79" s="165"/>
    </row>
    <row r="80" spans="6:9" x14ac:dyDescent="0.2">
      <c r="F80" s="163"/>
      <c r="G80" s="164"/>
      <c r="H80" s="164"/>
      <c r="I80" s="165"/>
    </row>
    <row r="81" spans="6:9" x14ac:dyDescent="0.2">
      <c r="F81" s="163"/>
      <c r="G81" s="164"/>
      <c r="H81" s="164"/>
      <c r="I81" s="165"/>
    </row>
    <row r="82" spans="6:9" x14ac:dyDescent="0.2">
      <c r="F82" s="163"/>
      <c r="G82" s="164"/>
      <c r="H82" s="164"/>
      <c r="I82" s="165"/>
    </row>
    <row r="83" spans="6:9" x14ac:dyDescent="0.2">
      <c r="F83" s="163"/>
      <c r="G83" s="164"/>
      <c r="H83" s="164"/>
      <c r="I83" s="165"/>
    </row>
    <row r="84" spans="6:9" x14ac:dyDescent="0.2">
      <c r="F84" s="163"/>
      <c r="G84" s="164"/>
      <c r="H84" s="164"/>
      <c r="I84" s="165"/>
    </row>
    <row r="85" spans="6:9" x14ac:dyDescent="0.2">
      <c r="F85" s="163"/>
      <c r="G85" s="164"/>
      <c r="H85" s="164"/>
      <c r="I85" s="165"/>
    </row>
    <row r="86" spans="6:9" x14ac:dyDescent="0.2">
      <c r="F86" s="163"/>
      <c r="G86" s="164"/>
      <c r="H86" s="164"/>
      <c r="I86" s="165"/>
    </row>
  </sheetData>
  <mergeCells count="4">
    <mergeCell ref="A1:B1"/>
    <mergeCell ref="A2:B2"/>
    <mergeCell ref="G2:I2"/>
    <mergeCell ref="H35:I35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369"/>
  <sheetViews>
    <sheetView showGridLines="0" showZeros="0" zoomScaleNormal="100" workbookViewId="0">
      <selection activeCell="A296" sqref="A296:IV298"/>
    </sheetView>
  </sheetViews>
  <sheetFormatPr defaultRowHeight="12.75" x14ac:dyDescent="0.2"/>
  <cols>
    <col min="1" max="1" width="4.42578125" style="167" customWidth="1"/>
    <col min="2" max="2" width="11.5703125" style="167" customWidth="1"/>
    <col min="3" max="3" width="40.42578125" style="167" customWidth="1"/>
    <col min="4" max="4" width="5.5703125" style="167" customWidth="1"/>
    <col min="5" max="5" width="8.5703125" style="221" customWidth="1"/>
    <col min="6" max="6" width="9.85546875" style="167" customWidth="1"/>
    <col min="7" max="7" width="13.85546875" style="167" customWidth="1"/>
    <col min="8" max="11" width="9.140625" style="167"/>
    <col min="12" max="12" width="75.42578125" style="167" customWidth="1"/>
    <col min="13" max="13" width="45.28515625" style="167" customWidth="1"/>
    <col min="14" max="16384" width="9.140625" style="167"/>
  </cols>
  <sheetData>
    <row r="1" spans="1:104" ht="15.75" x14ac:dyDescent="0.25">
      <c r="A1" s="166" t="s">
        <v>77</v>
      </c>
      <c r="B1" s="166"/>
      <c r="C1" s="166"/>
      <c r="D1" s="166"/>
      <c r="E1" s="166"/>
      <c r="F1" s="166"/>
      <c r="G1" s="166"/>
    </row>
    <row r="2" spans="1:104" ht="14.25" customHeight="1" thickBot="1" x14ac:dyDescent="0.25">
      <c r="A2" s="168"/>
      <c r="B2" s="169"/>
      <c r="C2" s="170"/>
      <c r="D2" s="170"/>
      <c r="E2" s="171"/>
      <c r="F2" s="170"/>
      <c r="G2" s="170"/>
    </row>
    <row r="3" spans="1:104" ht="13.5" thickTop="1" x14ac:dyDescent="0.2">
      <c r="A3" s="108" t="s">
        <v>48</v>
      </c>
      <c r="B3" s="109"/>
      <c r="C3" s="110" t="str">
        <f>CONCATENATE(cislostavby," ",nazevstavby)</f>
        <v>Rok15-05 Kaple sv.Anny v Rokytnici v Orlických horách</v>
      </c>
      <c r="D3" s="172"/>
      <c r="E3" s="173" t="s">
        <v>64</v>
      </c>
      <c r="F3" s="174" t="str">
        <f>Rekapitulace!H1</f>
        <v>R1505/3</v>
      </c>
      <c r="G3" s="175"/>
    </row>
    <row r="4" spans="1:104" ht="13.5" thickBot="1" x14ac:dyDescent="0.25">
      <c r="A4" s="176" t="s">
        <v>50</v>
      </c>
      <c r="B4" s="117"/>
      <c r="C4" s="118" t="str">
        <f>CONCATENATE(cisloobjektu," ",nazevobjektu)</f>
        <v>1 Odvlhčení a odvodn.vnějšího zdiva</v>
      </c>
      <c r="D4" s="177"/>
      <c r="E4" s="178" t="str">
        <f>Rekapitulace!G2</f>
        <v>Odvlhčení a odvodn.vnějšího zdiva</v>
      </c>
      <c r="F4" s="179"/>
      <c r="G4" s="180"/>
    </row>
    <row r="5" spans="1:104" ht="13.5" thickTop="1" x14ac:dyDescent="0.2">
      <c r="A5" s="181"/>
      <c r="B5" s="168"/>
      <c r="C5" s="168"/>
      <c r="D5" s="168"/>
      <c r="E5" s="182"/>
      <c r="F5" s="168"/>
      <c r="G5" s="183"/>
    </row>
    <row r="6" spans="1:104" x14ac:dyDescent="0.2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04" x14ac:dyDescent="0.2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x14ac:dyDescent="0.2">
      <c r="A8" s="196">
        <v>1</v>
      </c>
      <c r="B8" s="197" t="s">
        <v>84</v>
      </c>
      <c r="C8" s="198" t="s">
        <v>85</v>
      </c>
      <c r="D8" s="199" t="s">
        <v>86</v>
      </c>
      <c r="E8" s="200">
        <v>1</v>
      </c>
      <c r="F8" s="200">
        <v>0</v>
      </c>
      <c r="G8" s="201">
        <f>E8*F8</f>
        <v>0</v>
      </c>
      <c r="O8" s="195">
        <v>2</v>
      </c>
      <c r="AA8" s="167">
        <v>12</v>
      </c>
      <c r="AB8" s="167">
        <v>0</v>
      </c>
      <c r="AC8" s="167">
        <v>37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12</v>
      </c>
      <c r="CB8" s="202">
        <v>0</v>
      </c>
      <c r="CZ8" s="167">
        <v>0</v>
      </c>
    </row>
    <row r="9" spans="1:104" x14ac:dyDescent="0.2">
      <c r="A9" s="211"/>
      <c r="B9" s="212" t="s">
        <v>75</v>
      </c>
      <c r="C9" s="213" t="str">
        <f>CONCATENATE(B7," ",C7)</f>
        <v>0 Přípravné a pomocné práce</v>
      </c>
      <c r="D9" s="214"/>
      <c r="E9" s="215"/>
      <c r="F9" s="216"/>
      <c r="G9" s="217">
        <f>SUM(G7:G8)</f>
        <v>0</v>
      </c>
      <c r="O9" s="195">
        <v>4</v>
      </c>
      <c r="BA9" s="218">
        <f>SUM(BA7:BA8)</f>
        <v>0</v>
      </c>
      <c r="BB9" s="218">
        <f>SUM(BB7:BB8)</f>
        <v>0</v>
      </c>
      <c r="BC9" s="218">
        <f>SUM(BC7:BC8)</f>
        <v>0</v>
      </c>
      <c r="BD9" s="218">
        <f>SUM(BD7:BD8)</f>
        <v>0</v>
      </c>
      <c r="BE9" s="218">
        <f>SUM(BE7:BE8)</f>
        <v>0</v>
      </c>
    </row>
    <row r="10" spans="1:104" x14ac:dyDescent="0.2">
      <c r="A10" s="188" t="s">
        <v>72</v>
      </c>
      <c r="B10" s="189" t="s">
        <v>73</v>
      </c>
      <c r="C10" s="190" t="s">
        <v>74</v>
      </c>
      <c r="D10" s="191"/>
      <c r="E10" s="192"/>
      <c r="F10" s="192"/>
      <c r="G10" s="193"/>
      <c r="H10" s="194"/>
      <c r="I10" s="194"/>
      <c r="O10" s="195">
        <v>1</v>
      </c>
    </row>
    <row r="11" spans="1:104" x14ac:dyDescent="0.2">
      <c r="A11" s="196">
        <v>2</v>
      </c>
      <c r="B11" s="197" t="s">
        <v>87</v>
      </c>
      <c r="C11" s="198" t="s">
        <v>88</v>
      </c>
      <c r="D11" s="199" t="s">
        <v>89</v>
      </c>
      <c r="E11" s="200">
        <v>18.239999999999998</v>
      </c>
      <c r="F11" s="200">
        <v>0</v>
      </c>
      <c r="G11" s="201">
        <f>E11*F11</f>
        <v>0</v>
      </c>
      <c r="O11" s="195">
        <v>2</v>
      </c>
      <c r="AA11" s="167">
        <v>1</v>
      </c>
      <c r="AB11" s="167">
        <v>1</v>
      </c>
      <c r="AC11" s="167">
        <v>1</v>
      </c>
      <c r="AZ11" s="167">
        <v>1</v>
      </c>
      <c r="BA11" s="167">
        <f>IF(AZ11=1,G11,0)</f>
        <v>0</v>
      </c>
      <c r="BB11" s="167">
        <f>IF(AZ11=2,G11,0)</f>
        <v>0</v>
      </c>
      <c r="BC11" s="167">
        <f>IF(AZ11=3,G11,0)</f>
        <v>0</v>
      </c>
      <c r="BD11" s="167">
        <f>IF(AZ11=4,G11,0)</f>
        <v>0</v>
      </c>
      <c r="BE11" s="167">
        <f>IF(AZ11=5,G11,0)</f>
        <v>0</v>
      </c>
      <c r="CA11" s="202">
        <v>1</v>
      </c>
      <c r="CB11" s="202">
        <v>1</v>
      </c>
      <c r="CZ11" s="167">
        <v>0</v>
      </c>
    </row>
    <row r="12" spans="1:104" x14ac:dyDescent="0.2">
      <c r="A12" s="203"/>
      <c r="B12" s="205"/>
      <c r="C12" s="206" t="s">
        <v>90</v>
      </c>
      <c r="D12" s="207"/>
      <c r="E12" s="208">
        <v>18.239999999999998</v>
      </c>
      <c r="F12" s="209"/>
      <c r="G12" s="210"/>
      <c r="M12" s="204" t="s">
        <v>90</v>
      </c>
      <c r="O12" s="195"/>
    </row>
    <row r="13" spans="1:104" x14ac:dyDescent="0.2">
      <c r="A13" s="196">
        <v>3</v>
      </c>
      <c r="B13" s="197" t="s">
        <v>91</v>
      </c>
      <c r="C13" s="198" t="s">
        <v>92</v>
      </c>
      <c r="D13" s="199" t="s">
        <v>89</v>
      </c>
      <c r="E13" s="200">
        <v>18.239999999999998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04" x14ac:dyDescent="0.2">
      <c r="A14" s="203"/>
      <c r="B14" s="205"/>
      <c r="C14" s="206" t="s">
        <v>90</v>
      </c>
      <c r="D14" s="207"/>
      <c r="E14" s="208">
        <v>18.239999999999998</v>
      </c>
      <c r="F14" s="209"/>
      <c r="G14" s="210"/>
      <c r="M14" s="204" t="s">
        <v>90</v>
      </c>
      <c r="O14" s="195"/>
    </row>
    <row r="15" spans="1:104" x14ac:dyDescent="0.2">
      <c r="A15" s="196">
        <v>4</v>
      </c>
      <c r="B15" s="197" t="s">
        <v>93</v>
      </c>
      <c r="C15" s="198" t="s">
        <v>94</v>
      </c>
      <c r="D15" s="199" t="s">
        <v>95</v>
      </c>
      <c r="E15" s="200">
        <v>2.1888000000000001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x14ac:dyDescent="0.2">
      <c r="A16" s="203"/>
      <c r="B16" s="205"/>
      <c r="C16" s="206" t="s">
        <v>96</v>
      </c>
      <c r="D16" s="207"/>
      <c r="E16" s="208">
        <v>2.1888000000000001</v>
      </c>
      <c r="F16" s="209"/>
      <c r="G16" s="210"/>
      <c r="M16" s="204" t="s">
        <v>96</v>
      </c>
      <c r="O16" s="195"/>
    </row>
    <row r="17" spans="1:104" x14ac:dyDescent="0.2">
      <c r="A17" s="196">
        <v>5</v>
      </c>
      <c r="B17" s="197" t="s">
        <v>97</v>
      </c>
      <c r="C17" s="198" t="s">
        <v>98</v>
      </c>
      <c r="D17" s="199" t="s">
        <v>95</v>
      </c>
      <c r="E17" s="200">
        <v>9.5618999999999996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0</v>
      </c>
      <c r="AC17" s="167">
        <v>0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0</v>
      </c>
      <c r="CZ17" s="167">
        <v>0</v>
      </c>
    </row>
    <row r="18" spans="1:104" x14ac:dyDescent="0.2">
      <c r="A18" s="203"/>
      <c r="B18" s="205"/>
      <c r="C18" s="206" t="s">
        <v>99</v>
      </c>
      <c r="D18" s="207"/>
      <c r="E18" s="208">
        <v>0</v>
      </c>
      <c r="F18" s="209"/>
      <c r="G18" s="210"/>
      <c r="M18" s="204" t="s">
        <v>99</v>
      </c>
      <c r="O18" s="195"/>
    </row>
    <row r="19" spans="1:104" x14ac:dyDescent="0.2">
      <c r="A19" s="203"/>
      <c r="B19" s="205"/>
      <c r="C19" s="206" t="s">
        <v>100</v>
      </c>
      <c r="D19" s="207"/>
      <c r="E19" s="208">
        <v>9.3122000000000007</v>
      </c>
      <c r="F19" s="209"/>
      <c r="G19" s="210"/>
      <c r="M19" s="204" t="s">
        <v>100</v>
      </c>
      <c r="O19" s="195"/>
    </row>
    <row r="20" spans="1:104" x14ac:dyDescent="0.2">
      <c r="A20" s="203"/>
      <c r="B20" s="205"/>
      <c r="C20" s="206" t="s">
        <v>101</v>
      </c>
      <c r="D20" s="207"/>
      <c r="E20" s="208">
        <v>0.24959999999999999</v>
      </c>
      <c r="F20" s="209"/>
      <c r="G20" s="210"/>
      <c r="M20" s="204" t="s">
        <v>101</v>
      </c>
      <c r="O20" s="195"/>
    </row>
    <row r="21" spans="1:104" x14ac:dyDescent="0.2">
      <c r="A21" s="196">
        <v>6</v>
      </c>
      <c r="B21" s="197" t="s">
        <v>102</v>
      </c>
      <c r="C21" s="198" t="s">
        <v>103</v>
      </c>
      <c r="D21" s="199" t="s">
        <v>95</v>
      </c>
      <c r="E21" s="200">
        <v>4.7808999999999999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</v>
      </c>
    </row>
    <row r="22" spans="1:104" x14ac:dyDescent="0.2">
      <c r="A22" s="203"/>
      <c r="B22" s="205"/>
      <c r="C22" s="206" t="s">
        <v>99</v>
      </c>
      <c r="D22" s="207"/>
      <c r="E22" s="208">
        <v>0</v>
      </c>
      <c r="F22" s="209"/>
      <c r="G22" s="210"/>
      <c r="M22" s="204" t="s">
        <v>99</v>
      </c>
      <c r="O22" s="195"/>
    </row>
    <row r="23" spans="1:104" x14ac:dyDescent="0.2">
      <c r="A23" s="203"/>
      <c r="B23" s="205"/>
      <c r="C23" s="206" t="s">
        <v>104</v>
      </c>
      <c r="D23" s="207"/>
      <c r="E23" s="208">
        <v>4.6561000000000003</v>
      </c>
      <c r="F23" s="209"/>
      <c r="G23" s="210"/>
      <c r="M23" s="204" t="s">
        <v>104</v>
      </c>
      <c r="O23" s="195"/>
    </row>
    <row r="24" spans="1:104" x14ac:dyDescent="0.2">
      <c r="A24" s="203"/>
      <c r="B24" s="205"/>
      <c r="C24" s="206" t="s">
        <v>105</v>
      </c>
      <c r="D24" s="207"/>
      <c r="E24" s="208">
        <v>0.12479999999999999</v>
      </c>
      <c r="F24" s="209"/>
      <c r="G24" s="210"/>
      <c r="M24" s="204" t="s">
        <v>105</v>
      </c>
      <c r="O24" s="195"/>
    </row>
    <row r="25" spans="1:104" x14ac:dyDescent="0.2">
      <c r="A25" s="196">
        <v>7</v>
      </c>
      <c r="B25" s="197" t="s">
        <v>106</v>
      </c>
      <c r="C25" s="198" t="s">
        <v>107</v>
      </c>
      <c r="D25" s="199" t="s">
        <v>95</v>
      </c>
      <c r="E25" s="200">
        <v>33.137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</v>
      </c>
    </row>
    <row r="26" spans="1:104" x14ac:dyDescent="0.2">
      <c r="A26" s="203"/>
      <c r="B26" s="205"/>
      <c r="C26" s="206" t="s">
        <v>108</v>
      </c>
      <c r="D26" s="207"/>
      <c r="E26" s="208">
        <v>0</v>
      </c>
      <c r="F26" s="209"/>
      <c r="G26" s="210"/>
      <c r="M26" s="204" t="s">
        <v>108</v>
      </c>
      <c r="O26" s="195"/>
    </row>
    <row r="27" spans="1:104" x14ac:dyDescent="0.2">
      <c r="A27" s="203"/>
      <c r="B27" s="205"/>
      <c r="C27" s="206" t="s">
        <v>109</v>
      </c>
      <c r="D27" s="207"/>
      <c r="E27" s="208">
        <v>26.802499999999998</v>
      </c>
      <c r="F27" s="209"/>
      <c r="G27" s="210"/>
      <c r="M27" s="204" t="s">
        <v>109</v>
      </c>
      <c r="O27" s="195"/>
    </row>
    <row r="28" spans="1:104" x14ac:dyDescent="0.2">
      <c r="A28" s="203"/>
      <c r="B28" s="205"/>
      <c r="C28" s="206" t="s">
        <v>110</v>
      </c>
      <c r="D28" s="207"/>
      <c r="E28" s="208">
        <v>0</v>
      </c>
      <c r="F28" s="209"/>
      <c r="G28" s="210"/>
      <c r="M28" s="204" t="s">
        <v>110</v>
      </c>
      <c r="O28" s="195"/>
    </row>
    <row r="29" spans="1:104" x14ac:dyDescent="0.2">
      <c r="A29" s="203"/>
      <c r="B29" s="205"/>
      <c r="C29" s="206" t="s">
        <v>111</v>
      </c>
      <c r="D29" s="207"/>
      <c r="E29" s="208">
        <v>0.2029</v>
      </c>
      <c r="F29" s="209"/>
      <c r="G29" s="210"/>
      <c r="M29" s="204" t="s">
        <v>111</v>
      </c>
      <c r="O29" s="195"/>
    </row>
    <row r="30" spans="1:104" x14ac:dyDescent="0.2">
      <c r="A30" s="203"/>
      <c r="B30" s="205"/>
      <c r="C30" s="206" t="s">
        <v>112</v>
      </c>
      <c r="D30" s="207"/>
      <c r="E30" s="208">
        <v>0.13159999999999999</v>
      </c>
      <c r="F30" s="209"/>
      <c r="G30" s="210"/>
      <c r="M30" s="204" t="s">
        <v>112</v>
      </c>
      <c r="O30" s="195"/>
    </row>
    <row r="31" spans="1:104" x14ac:dyDescent="0.2">
      <c r="A31" s="203"/>
      <c r="B31" s="205"/>
      <c r="C31" s="206" t="s">
        <v>113</v>
      </c>
      <c r="D31" s="207"/>
      <c r="E31" s="208">
        <v>0</v>
      </c>
      <c r="F31" s="209"/>
      <c r="G31" s="210"/>
      <c r="M31" s="204" t="s">
        <v>113</v>
      </c>
      <c r="O31" s="195"/>
    </row>
    <row r="32" spans="1:104" x14ac:dyDescent="0.2">
      <c r="A32" s="203"/>
      <c r="B32" s="205"/>
      <c r="C32" s="206" t="s">
        <v>114</v>
      </c>
      <c r="D32" s="207"/>
      <c r="E32" s="208">
        <v>6</v>
      </c>
      <c r="F32" s="209"/>
      <c r="G32" s="210"/>
      <c r="M32" s="204" t="s">
        <v>114</v>
      </c>
      <c r="O32" s="195"/>
    </row>
    <row r="33" spans="1:104" x14ac:dyDescent="0.2">
      <c r="A33" s="196">
        <v>8</v>
      </c>
      <c r="B33" s="197" t="s">
        <v>115</v>
      </c>
      <c r="C33" s="198" t="s">
        <v>116</v>
      </c>
      <c r="D33" s="199" t="s">
        <v>95</v>
      </c>
      <c r="E33" s="200">
        <v>33.137</v>
      </c>
      <c r="F33" s="200">
        <v>0</v>
      </c>
      <c r="G33" s="201">
        <f>E33*F33</f>
        <v>0</v>
      </c>
      <c r="O33" s="195">
        <v>2</v>
      </c>
      <c r="AA33" s="167">
        <v>1</v>
      </c>
      <c r="AB33" s="167">
        <v>1</v>
      </c>
      <c r="AC33" s="167">
        <v>1</v>
      </c>
      <c r="AZ33" s="167">
        <v>1</v>
      </c>
      <c r="BA33" s="167">
        <f>IF(AZ33=1,G33,0)</f>
        <v>0</v>
      </c>
      <c r="BB33" s="167">
        <f>IF(AZ33=2,G33,0)</f>
        <v>0</v>
      </c>
      <c r="BC33" s="167">
        <f>IF(AZ33=3,G33,0)</f>
        <v>0</v>
      </c>
      <c r="BD33" s="167">
        <f>IF(AZ33=4,G33,0)</f>
        <v>0</v>
      </c>
      <c r="BE33" s="167">
        <f>IF(AZ33=5,G33,0)</f>
        <v>0</v>
      </c>
      <c r="CA33" s="202">
        <v>1</v>
      </c>
      <c r="CB33" s="202">
        <v>1</v>
      </c>
      <c r="CZ33" s="167">
        <v>0</v>
      </c>
    </row>
    <row r="34" spans="1:104" x14ac:dyDescent="0.2">
      <c r="A34" s="203"/>
      <c r="B34" s="205"/>
      <c r="C34" s="206" t="s">
        <v>108</v>
      </c>
      <c r="D34" s="207"/>
      <c r="E34" s="208">
        <v>0</v>
      </c>
      <c r="F34" s="209"/>
      <c r="G34" s="210"/>
      <c r="M34" s="204" t="s">
        <v>108</v>
      </c>
      <c r="O34" s="195"/>
    </row>
    <row r="35" spans="1:104" x14ac:dyDescent="0.2">
      <c r="A35" s="203"/>
      <c r="B35" s="205"/>
      <c r="C35" s="206" t="s">
        <v>109</v>
      </c>
      <c r="D35" s="207"/>
      <c r="E35" s="208">
        <v>26.802499999999998</v>
      </c>
      <c r="F35" s="209"/>
      <c r="G35" s="210"/>
      <c r="M35" s="204" t="s">
        <v>109</v>
      </c>
      <c r="O35" s="195"/>
    </row>
    <row r="36" spans="1:104" x14ac:dyDescent="0.2">
      <c r="A36" s="203"/>
      <c r="B36" s="205"/>
      <c r="C36" s="206" t="s">
        <v>110</v>
      </c>
      <c r="D36" s="207"/>
      <c r="E36" s="208">
        <v>0</v>
      </c>
      <c r="F36" s="209"/>
      <c r="G36" s="210"/>
      <c r="M36" s="204" t="s">
        <v>110</v>
      </c>
      <c r="O36" s="195"/>
    </row>
    <row r="37" spans="1:104" x14ac:dyDescent="0.2">
      <c r="A37" s="203"/>
      <c r="B37" s="205"/>
      <c r="C37" s="206" t="s">
        <v>111</v>
      </c>
      <c r="D37" s="207"/>
      <c r="E37" s="208">
        <v>0.2029</v>
      </c>
      <c r="F37" s="209"/>
      <c r="G37" s="210"/>
      <c r="M37" s="204" t="s">
        <v>111</v>
      </c>
      <c r="O37" s="195"/>
    </row>
    <row r="38" spans="1:104" x14ac:dyDescent="0.2">
      <c r="A38" s="203"/>
      <c r="B38" s="205"/>
      <c r="C38" s="206" t="s">
        <v>112</v>
      </c>
      <c r="D38" s="207"/>
      <c r="E38" s="208">
        <v>0.13159999999999999</v>
      </c>
      <c r="F38" s="209"/>
      <c r="G38" s="210"/>
      <c r="M38" s="204" t="s">
        <v>112</v>
      </c>
      <c r="O38" s="195"/>
    </row>
    <row r="39" spans="1:104" x14ac:dyDescent="0.2">
      <c r="A39" s="203"/>
      <c r="B39" s="205"/>
      <c r="C39" s="206" t="s">
        <v>113</v>
      </c>
      <c r="D39" s="207"/>
      <c r="E39" s="208">
        <v>0</v>
      </c>
      <c r="F39" s="209"/>
      <c r="G39" s="210"/>
      <c r="M39" s="204" t="s">
        <v>113</v>
      </c>
      <c r="O39" s="195"/>
    </row>
    <row r="40" spans="1:104" x14ac:dyDescent="0.2">
      <c r="A40" s="203"/>
      <c r="B40" s="205"/>
      <c r="C40" s="206" t="s">
        <v>114</v>
      </c>
      <c r="D40" s="207"/>
      <c r="E40" s="208">
        <v>6</v>
      </c>
      <c r="F40" s="209"/>
      <c r="G40" s="210"/>
      <c r="M40" s="204" t="s">
        <v>114</v>
      </c>
      <c r="O40" s="195"/>
    </row>
    <row r="41" spans="1:104" x14ac:dyDescent="0.2">
      <c r="A41" s="196">
        <v>9</v>
      </c>
      <c r="B41" s="197" t="s">
        <v>117</v>
      </c>
      <c r="C41" s="198" t="s">
        <v>118</v>
      </c>
      <c r="D41" s="199" t="s">
        <v>95</v>
      </c>
      <c r="E41" s="200">
        <v>9.5618999999999996</v>
      </c>
      <c r="F41" s="200">
        <v>0</v>
      </c>
      <c r="G41" s="201">
        <f>E41*F41</f>
        <v>0</v>
      </c>
      <c r="O41" s="195">
        <v>2</v>
      </c>
      <c r="AA41" s="167">
        <v>1</v>
      </c>
      <c r="AB41" s="167">
        <v>1</v>
      </c>
      <c r="AC41" s="167">
        <v>1</v>
      </c>
      <c r="AZ41" s="167">
        <v>1</v>
      </c>
      <c r="BA41" s="167">
        <f>IF(AZ41=1,G41,0)</f>
        <v>0</v>
      </c>
      <c r="BB41" s="167">
        <f>IF(AZ41=2,G41,0)</f>
        <v>0</v>
      </c>
      <c r="BC41" s="167">
        <f>IF(AZ41=3,G41,0)</f>
        <v>0</v>
      </c>
      <c r="BD41" s="167">
        <f>IF(AZ41=4,G41,0)</f>
        <v>0</v>
      </c>
      <c r="BE41" s="167">
        <f>IF(AZ41=5,G41,0)</f>
        <v>0</v>
      </c>
      <c r="CA41" s="202">
        <v>1</v>
      </c>
      <c r="CB41" s="202">
        <v>1</v>
      </c>
      <c r="CZ41" s="167">
        <v>0</v>
      </c>
    </row>
    <row r="42" spans="1:104" x14ac:dyDescent="0.2">
      <c r="A42" s="203"/>
      <c r="B42" s="205"/>
      <c r="C42" s="206" t="s">
        <v>99</v>
      </c>
      <c r="D42" s="207"/>
      <c r="E42" s="208">
        <v>0</v>
      </c>
      <c r="F42" s="209"/>
      <c r="G42" s="210"/>
      <c r="M42" s="204" t="s">
        <v>99</v>
      </c>
      <c r="O42" s="195"/>
    </row>
    <row r="43" spans="1:104" x14ac:dyDescent="0.2">
      <c r="A43" s="203"/>
      <c r="B43" s="205"/>
      <c r="C43" s="206" t="s">
        <v>100</v>
      </c>
      <c r="D43" s="207"/>
      <c r="E43" s="208">
        <v>9.3122000000000007</v>
      </c>
      <c r="F43" s="209"/>
      <c r="G43" s="210"/>
      <c r="M43" s="204" t="s">
        <v>100</v>
      </c>
      <c r="O43" s="195"/>
    </row>
    <row r="44" spans="1:104" x14ac:dyDescent="0.2">
      <c r="A44" s="203"/>
      <c r="B44" s="205"/>
      <c r="C44" s="206" t="s">
        <v>101</v>
      </c>
      <c r="D44" s="207"/>
      <c r="E44" s="208">
        <v>0.24959999999999999</v>
      </c>
      <c r="F44" s="209"/>
      <c r="G44" s="210"/>
      <c r="M44" s="204" t="s">
        <v>101</v>
      </c>
      <c r="O44" s="195"/>
    </row>
    <row r="45" spans="1:104" x14ac:dyDescent="0.2">
      <c r="A45" s="196">
        <v>10</v>
      </c>
      <c r="B45" s="197" t="s">
        <v>119</v>
      </c>
      <c r="C45" s="198" t="s">
        <v>120</v>
      </c>
      <c r="D45" s="199" t="s">
        <v>95</v>
      </c>
      <c r="E45" s="200">
        <v>35.754399999999997</v>
      </c>
      <c r="F45" s="200">
        <v>0</v>
      </c>
      <c r="G45" s="201">
        <f>E45*F45</f>
        <v>0</v>
      </c>
      <c r="O45" s="195">
        <v>2</v>
      </c>
      <c r="AA45" s="167">
        <v>1</v>
      </c>
      <c r="AB45" s="167">
        <v>1</v>
      </c>
      <c r="AC45" s="167">
        <v>1</v>
      </c>
      <c r="AZ45" s="167">
        <v>1</v>
      </c>
      <c r="BA45" s="167">
        <f>IF(AZ45=1,G45,0)</f>
        <v>0</v>
      </c>
      <c r="BB45" s="167">
        <f>IF(AZ45=2,G45,0)</f>
        <v>0</v>
      </c>
      <c r="BC45" s="167">
        <f>IF(AZ45=3,G45,0)</f>
        <v>0</v>
      </c>
      <c r="BD45" s="167">
        <f>IF(AZ45=4,G45,0)</f>
        <v>0</v>
      </c>
      <c r="BE45" s="167">
        <f>IF(AZ45=5,G45,0)</f>
        <v>0</v>
      </c>
      <c r="CA45" s="202">
        <v>1</v>
      </c>
      <c r="CB45" s="202">
        <v>1</v>
      </c>
      <c r="CZ45" s="167">
        <v>0</v>
      </c>
    </row>
    <row r="46" spans="1:104" x14ac:dyDescent="0.2">
      <c r="A46" s="203"/>
      <c r="B46" s="205"/>
      <c r="C46" s="206" t="s">
        <v>121</v>
      </c>
      <c r="D46" s="207"/>
      <c r="E46" s="208">
        <v>0</v>
      </c>
      <c r="F46" s="209"/>
      <c r="G46" s="210"/>
      <c r="M46" s="204" t="s">
        <v>121</v>
      </c>
      <c r="O46" s="195"/>
    </row>
    <row r="47" spans="1:104" x14ac:dyDescent="0.2">
      <c r="A47" s="203"/>
      <c r="B47" s="205"/>
      <c r="C47" s="206" t="s">
        <v>100</v>
      </c>
      <c r="D47" s="207"/>
      <c r="E47" s="208">
        <v>9.3122000000000007</v>
      </c>
      <c r="F47" s="209"/>
      <c r="G47" s="210"/>
      <c r="M47" s="204" t="s">
        <v>100</v>
      </c>
      <c r="O47" s="195"/>
    </row>
    <row r="48" spans="1:104" x14ac:dyDescent="0.2">
      <c r="A48" s="203"/>
      <c r="B48" s="205"/>
      <c r="C48" s="206" t="s">
        <v>101</v>
      </c>
      <c r="D48" s="207"/>
      <c r="E48" s="208">
        <v>0.24959999999999999</v>
      </c>
      <c r="F48" s="209"/>
      <c r="G48" s="210"/>
      <c r="M48" s="204" t="s">
        <v>101</v>
      </c>
      <c r="O48" s="195"/>
    </row>
    <row r="49" spans="1:104" x14ac:dyDescent="0.2">
      <c r="A49" s="203"/>
      <c r="B49" s="205"/>
      <c r="C49" s="206" t="s">
        <v>122</v>
      </c>
      <c r="D49" s="207"/>
      <c r="E49" s="208">
        <v>0</v>
      </c>
      <c r="F49" s="209"/>
      <c r="G49" s="210"/>
      <c r="M49" s="204" t="s">
        <v>122</v>
      </c>
      <c r="O49" s="195"/>
    </row>
    <row r="50" spans="1:104" x14ac:dyDescent="0.2">
      <c r="A50" s="203"/>
      <c r="B50" s="205"/>
      <c r="C50" s="206" t="s">
        <v>123</v>
      </c>
      <c r="D50" s="207"/>
      <c r="E50" s="208">
        <v>-6.4711999999999996</v>
      </c>
      <c r="F50" s="209"/>
      <c r="G50" s="210"/>
      <c r="M50" s="204" t="s">
        <v>123</v>
      </c>
      <c r="O50" s="195"/>
    </row>
    <row r="51" spans="1:104" x14ac:dyDescent="0.2">
      <c r="A51" s="203"/>
      <c r="B51" s="205"/>
      <c r="C51" s="206" t="s">
        <v>124</v>
      </c>
      <c r="D51" s="207"/>
      <c r="E51" s="208">
        <v>1.5267999999999999</v>
      </c>
      <c r="F51" s="209"/>
      <c r="G51" s="210"/>
      <c r="M51" s="204" t="s">
        <v>124</v>
      </c>
      <c r="O51" s="195"/>
    </row>
    <row r="52" spans="1:104" x14ac:dyDescent="0.2">
      <c r="A52" s="203"/>
      <c r="B52" s="205"/>
      <c r="C52" s="206" t="s">
        <v>125</v>
      </c>
      <c r="D52" s="207"/>
      <c r="E52" s="208">
        <v>0</v>
      </c>
      <c r="F52" s="209"/>
      <c r="G52" s="210"/>
      <c r="M52" s="204" t="s">
        <v>125</v>
      </c>
      <c r="O52" s="195"/>
    </row>
    <row r="53" spans="1:104" x14ac:dyDescent="0.2">
      <c r="A53" s="203"/>
      <c r="B53" s="205"/>
      <c r="C53" s="206" t="s">
        <v>109</v>
      </c>
      <c r="D53" s="207"/>
      <c r="E53" s="208">
        <v>26.802499999999998</v>
      </c>
      <c r="F53" s="209"/>
      <c r="G53" s="210"/>
      <c r="M53" s="204" t="s">
        <v>109</v>
      </c>
      <c r="O53" s="195"/>
    </row>
    <row r="54" spans="1:104" x14ac:dyDescent="0.2">
      <c r="A54" s="203"/>
      <c r="B54" s="205"/>
      <c r="C54" s="206" t="s">
        <v>126</v>
      </c>
      <c r="D54" s="207"/>
      <c r="E54" s="208">
        <v>0</v>
      </c>
      <c r="F54" s="209"/>
      <c r="G54" s="210"/>
      <c r="M54" s="204" t="s">
        <v>126</v>
      </c>
      <c r="O54" s="195"/>
    </row>
    <row r="55" spans="1:104" x14ac:dyDescent="0.2">
      <c r="A55" s="203"/>
      <c r="B55" s="205"/>
      <c r="C55" s="206" t="s">
        <v>111</v>
      </c>
      <c r="D55" s="207"/>
      <c r="E55" s="208">
        <v>0.2029</v>
      </c>
      <c r="F55" s="209"/>
      <c r="G55" s="210"/>
      <c r="M55" s="204" t="s">
        <v>111</v>
      </c>
      <c r="O55" s="195"/>
    </row>
    <row r="56" spans="1:104" x14ac:dyDescent="0.2">
      <c r="A56" s="203"/>
      <c r="B56" s="205"/>
      <c r="C56" s="206" t="s">
        <v>112</v>
      </c>
      <c r="D56" s="207"/>
      <c r="E56" s="208">
        <v>0.13159999999999999</v>
      </c>
      <c r="F56" s="209"/>
      <c r="G56" s="210"/>
      <c r="M56" s="204" t="s">
        <v>112</v>
      </c>
      <c r="O56" s="195"/>
    </row>
    <row r="57" spans="1:104" x14ac:dyDescent="0.2">
      <c r="A57" s="203"/>
      <c r="B57" s="205"/>
      <c r="C57" s="206" t="s">
        <v>127</v>
      </c>
      <c r="D57" s="207"/>
      <c r="E57" s="208">
        <v>0</v>
      </c>
      <c r="F57" s="209"/>
      <c r="G57" s="210"/>
      <c r="M57" s="204" t="s">
        <v>127</v>
      </c>
      <c r="O57" s="195"/>
    </row>
    <row r="58" spans="1:104" x14ac:dyDescent="0.2">
      <c r="A58" s="203"/>
      <c r="B58" s="205"/>
      <c r="C58" s="206" t="s">
        <v>128</v>
      </c>
      <c r="D58" s="207"/>
      <c r="E58" s="208">
        <v>4</v>
      </c>
      <c r="F58" s="209"/>
      <c r="G58" s="210"/>
      <c r="M58" s="204" t="s">
        <v>128</v>
      </c>
      <c r="O58" s="195"/>
    </row>
    <row r="59" spans="1:104" x14ac:dyDescent="0.2">
      <c r="A59" s="196">
        <v>11</v>
      </c>
      <c r="B59" s="197" t="s">
        <v>129</v>
      </c>
      <c r="C59" s="198" t="s">
        <v>130</v>
      </c>
      <c r="D59" s="199" t="s">
        <v>95</v>
      </c>
      <c r="E59" s="200">
        <v>41.581400000000002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</v>
      </c>
    </row>
    <row r="60" spans="1:104" x14ac:dyDescent="0.2">
      <c r="A60" s="203"/>
      <c r="B60" s="205"/>
      <c r="C60" s="206" t="s">
        <v>131</v>
      </c>
      <c r="D60" s="207"/>
      <c r="E60" s="208">
        <v>0</v>
      </c>
      <c r="F60" s="209"/>
      <c r="G60" s="210"/>
      <c r="M60" s="204" t="s">
        <v>131</v>
      </c>
      <c r="O60" s="195"/>
    </row>
    <row r="61" spans="1:104" x14ac:dyDescent="0.2">
      <c r="A61" s="203"/>
      <c r="B61" s="205"/>
      <c r="C61" s="206" t="s">
        <v>132</v>
      </c>
      <c r="D61" s="207"/>
      <c r="E61" s="208">
        <v>6.4711999999999996</v>
      </c>
      <c r="F61" s="209"/>
      <c r="G61" s="210"/>
      <c r="M61" s="204" t="s">
        <v>132</v>
      </c>
      <c r="O61" s="195"/>
    </row>
    <row r="62" spans="1:104" x14ac:dyDescent="0.2">
      <c r="A62" s="203"/>
      <c r="B62" s="205"/>
      <c r="C62" s="206" t="s">
        <v>133</v>
      </c>
      <c r="D62" s="207"/>
      <c r="E62" s="208">
        <v>-1.5267999999999999</v>
      </c>
      <c r="F62" s="209"/>
      <c r="G62" s="210"/>
      <c r="M62" s="204" t="s">
        <v>133</v>
      </c>
      <c r="O62" s="195"/>
    </row>
    <row r="63" spans="1:104" x14ac:dyDescent="0.2">
      <c r="A63" s="203"/>
      <c r="B63" s="205"/>
      <c r="C63" s="206" t="s">
        <v>134</v>
      </c>
      <c r="D63" s="207"/>
      <c r="E63" s="208">
        <v>0</v>
      </c>
      <c r="F63" s="209"/>
      <c r="G63" s="210"/>
      <c r="M63" s="204" t="s">
        <v>134</v>
      </c>
      <c r="O63" s="195"/>
    </row>
    <row r="64" spans="1:104" x14ac:dyDescent="0.2">
      <c r="A64" s="203"/>
      <c r="B64" s="205"/>
      <c r="C64" s="206" t="s">
        <v>135</v>
      </c>
      <c r="D64" s="207"/>
      <c r="E64" s="208">
        <v>3.5</v>
      </c>
      <c r="F64" s="209"/>
      <c r="G64" s="210"/>
      <c r="M64" s="204" t="s">
        <v>135</v>
      </c>
      <c r="O64" s="195"/>
    </row>
    <row r="65" spans="1:104" x14ac:dyDescent="0.2">
      <c r="A65" s="203"/>
      <c r="B65" s="205"/>
      <c r="C65" s="206" t="s">
        <v>108</v>
      </c>
      <c r="D65" s="207"/>
      <c r="E65" s="208">
        <v>0</v>
      </c>
      <c r="F65" s="209"/>
      <c r="G65" s="210"/>
      <c r="M65" s="204" t="s">
        <v>108</v>
      </c>
      <c r="O65" s="195"/>
    </row>
    <row r="66" spans="1:104" x14ac:dyDescent="0.2">
      <c r="A66" s="203"/>
      <c r="B66" s="205"/>
      <c r="C66" s="206" t="s">
        <v>109</v>
      </c>
      <c r="D66" s="207"/>
      <c r="E66" s="208">
        <v>26.802499999999998</v>
      </c>
      <c r="F66" s="209"/>
      <c r="G66" s="210"/>
      <c r="M66" s="204" t="s">
        <v>109</v>
      </c>
      <c r="O66" s="195"/>
    </row>
    <row r="67" spans="1:104" x14ac:dyDescent="0.2">
      <c r="A67" s="203"/>
      <c r="B67" s="205"/>
      <c r="C67" s="206" t="s">
        <v>110</v>
      </c>
      <c r="D67" s="207"/>
      <c r="E67" s="208">
        <v>0</v>
      </c>
      <c r="F67" s="209"/>
      <c r="G67" s="210"/>
      <c r="M67" s="204" t="s">
        <v>110</v>
      </c>
      <c r="O67" s="195"/>
    </row>
    <row r="68" spans="1:104" x14ac:dyDescent="0.2">
      <c r="A68" s="203"/>
      <c r="B68" s="205"/>
      <c r="C68" s="206" t="s">
        <v>111</v>
      </c>
      <c r="D68" s="207"/>
      <c r="E68" s="208">
        <v>0.2029</v>
      </c>
      <c r="F68" s="209"/>
      <c r="G68" s="210"/>
      <c r="M68" s="204" t="s">
        <v>111</v>
      </c>
      <c r="O68" s="195"/>
    </row>
    <row r="69" spans="1:104" x14ac:dyDescent="0.2">
      <c r="A69" s="203"/>
      <c r="B69" s="205"/>
      <c r="C69" s="206" t="s">
        <v>112</v>
      </c>
      <c r="D69" s="207"/>
      <c r="E69" s="208">
        <v>0.13159999999999999</v>
      </c>
      <c r="F69" s="209"/>
      <c r="G69" s="210"/>
      <c r="M69" s="204" t="s">
        <v>112</v>
      </c>
      <c r="O69" s="195"/>
    </row>
    <row r="70" spans="1:104" x14ac:dyDescent="0.2">
      <c r="A70" s="203"/>
      <c r="B70" s="205"/>
      <c r="C70" s="206" t="s">
        <v>113</v>
      </c>
      <c r="D70" s="207"/>
      <c r="E70" s="208">
        <v>0</v>
      </c>
      <c r="F70" s="209"/>
      <c r="G70" s="210"/>
      <c r="M70" s="204" t="s">
        <v>113</v>
      </c>
      <c r="O70" s="195"/>
    </row>
    <row r="71" spans="1:104" x14ac:dyDescent="0.2">
      <c r="A71" s="203"/>
      <c r="B71" s="205"/>
      <c r="C71" s="206" t="s">
        <v>114</v>
      </c>
      <c r="D71" s="207"/>
      <c r="E71" s="208">
        <v>6</v>
      </c>
      <c r="F71" s="209"/>
      <c r="G71" s="210"/>
      <c r="M71" s="204" t="s">
        <v>114</v>
      </c>
      <c r="O71" s="195"/>
    </row>
    <row r="72" spans="1:104" ht="22.5" x14ac:dyDescent="0.2">
      <c r="A72" s="196">
        <v>12</v>
      </c>
      <c r="B72" s="197" t="s">
        <v>136</v>
      </c>
      <c r="C72" s="198" t="s">
        <v>137</v>
      </c>
      <c r="D72" s="199" t="s">
        <v>95</v>
      </c>
      <c r="E72" s="200">
        <v>3</v>
      </c>
      <c r="F72" s="200">
        <v>0</v>
      </c>
      <c r="G72" s="201">
        <f>E72*F72</f>
        <v>0</v>
      </c>
      <c r="O72" s="195">
        <v>2</v>
      </c>
      <c r="AA72" s="167">
        <v>1</v>
      </c>
      <c r="AB72" s="167">
        <v>1</v>
      </c>
      <c r="AC72" s="167">
        <v>1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1</v>
      </c>
      <c r="CB72" s="202">
        <v>1</v>
      </c>
      <c r="CZ72" s="167">
        <v>1.7</v>
      </c>
    </row>
    <row r="73" spans="1:104" x14ac:dyDescent="0.2">
      <c r="A73" s="203"/>
      <c r="B73" s="205"/>
      <c r="C73" s="206" t="s">
        <v>138</v>
      </c>
      <c r="D73" s="207"/>
      <c r="E73" s="208">
        <v>0</v>
      </c>
      <c r="F73" s="209"/>
      <c r="G73" s="210"/>
      <c r="M73" s="204" t="s">
        <v>138</v>
      </c>
      <c r="O73" s="195"/>
    </row>
    <row r="74" spans="1:104" x14ac:dyDescent="0.2">
      <c r="A74" s="203"/>
      <c r="B74" s="205"/>
      <c r="C74" s="206" t="s">
        <v>139</v>
      </c>
      <c r="D74" s="207"/>
      <c r="E74" s="208">
        <v>3</v>
      </c>
      <c r="F74" s="209"/>
      <c r="G74" s="210"/>
      <c r="M74" s="204" t="s">
        <v>139</v>
      </c>
      <c r="O74" s="195"/>
    </row>
    <row r="75" spans="1:104" x14ac:dyDescent="0.2">
      <c r="A75" s="196">
        <v>13</v>
      </c>
      <c r="B75" s="197" t="s">
        <v>140</v>
      </c>
      <c r="C75" s="198" t="s">
        <v>141</v>
      </c>
      <c r="D75" s="199" t="s">
        <v>89</v>
      </c>
      <c r="E75" s="200">
        <v>93.72</v>
      </c>
      <c r="F75" s="200">
        <v>0</v>
      </c>
      <c r="G75" s="201">
        <f>E75*F75</f>
        <v>0</v>
      </c>
      <c r="O75" s="195">
        <v>2</v>
      </c>
      <c r="AA75" s="167">
        <v>1</v>
      </c>
      <c r="AB75" s="167">
        <v>1</v>
      </c>
      <c r="AC75" s="167">
        <v>1</v>
      </c>
      <c r="AZ75" s="167">
        <v>1</v>
      </c>
      <c r="BA75" s="167">
        <f>IF(AZ75=1,G75,0)</f>
        <v>0</v>
      </c>
      <c r="BB75" s="167">
        <f>IF(AZ75=2,G75,0)</f>
        <v>0</v>
      </c>
      <c r="BC75" s="167">
        <f>IF(AZ75=3,G75,0)</f>
        <v>0</v>
      </c>
      <c r="BD75" s="167">
        <f>IF(AZ75=4,G75,0)</f>
        <v>0</v>
      </c>
      <c r="BE75" s="167">
        <f>IF(AZ75=5,G75,0)</f>
        <v>0</v>
      </c>
      <c r="CA75" s="202">
        <v>1</v>
      </c>
      <c r="CB75" s="202">
        <v>1</v>
      </c>
      <c r="CZ75" s="167">
        <v>0</v>
      </c>
    </row>
    <row r="76" spans="1:104" x14ac:dyDescent="0.2">
      <c r="A76" s="203"/>
      <c r="B76" s="205"/>
      <c r="C76" s="206" t="s">
        <v>142</v>
      </c>
      <c r="D76" s="207"/>
      <c r="E76" s="208">
        <v>54.72</v>
      </c>
      <c r="F76" s="209"/>
      <c r="G76" s="210"/>
      <c r="M76" s="204" t="s">
        <v>142</v>
      </c>
      <c r="O76" s="195"/>
    </row>
    <row r="77" spans="1:104" x14ac:dyDescent="0.2">
      <c r="A77" s="203"/>
      <c r="B77" s="205"/>
      <c r="C77" s="206" t="s">
        <v>143</v>
      </c>
      <c r="D77" s="207"/>
      <c r="E77" s="208">
        <v>30</v>
      </c>
      <c r="F77" s="209"/>
      <c r="G77" s="210"/>
      <c r="M77" s="204" t="s">
        <v>143</v>
      </c>
      <c r="O77" s="195"/>
    </row>
    <row r="78" spans="1:104" x14ac:dyDescent="0.2">
      <c r="A78" s="203"/>
      <c r="B78" s="205"/>
      <c r="C78" s="206" t="s">
        <v>144</v>
      </c>
      <c r="D78" s="207"/>
      <c r="E78" s="208">
        <v>9</v>
      </c>
      <c r="F78" s="209"/>
      <c r="G78" s="210"/>
      <c r="M78" s="204" t="s">
        <v>144</v>
      </c>
      <c r="O78" s="195"/>
    </row>
    <row r="79" spans="1:104" x14ac:dyDescent="0.2">
      <c r="A79" s="196">
        <v>14</v>
      </c>
      <c r="B79" s="197" t="s">
        <v>145</v>
      </c>
      <c r="C79" s="198" t="s">
        <v>146</v>
      </c>
      <c r="D79" s="199" t="s">
        <v>95</v>
      </c>
      <c r="E79" s="200">
        <v>35.754399999999997</v>
      </c>
      <c r="F79" s="200">
        <v>0</v>
      </c>
      <c r="G79" s="201">
        <f>E79*F79</f>
        <v>0</v>
      </c>
      <c r="O79" s="195">
        <v>2</v>
      </c>
      <c r="AA79" s="167">
        <v>1</v>
      </c>
      <c r="AB79" s="167">
        <v>1</v>
      </c>
      <c r="AC79" s="167">
        <v>1</v>
      </c>
      <c r="AZ79" s="167">
        <v>1</v>
      </c>
      <c r="BA79" s="167">
        <f>IF(AZ79=1,G79,0)</f>
        <v>0</v>
      </c>
      <c r="BB79" s="167">
        <f>IF(AZ79=2,G79,0)</f>
        <v>0</v>
      </c>
      <c r="BC79" s="167">
        <f>IF(AZ79=3,G79,0)</f>
        <v>0</v>
      </c>
      <c r="BD79" s="167">
        <f>IF(AZ79=4,G79,0)</f>
        <v>0</v>
      </c>
      <c r="BE79" s="167">
        <f>IF(AZ79=5,G79,0)</f>
        <v>0</v>
      </c>
      <c r="CA79" s="202">
        <v>1</v>
      </c>
      <c r="CB79" s="202">
        <v>1</v>
      </c>
      <c r="CZ79" s="167">
        <v>0</v>
      </c>
    </row>
    <row r="80" spans="1:104" x14ac:dyDescent="0.2">
      <c r="A80" s="203"/>
      <c r="B80" s="205"/>
      <c r="C80" s="206" t="s">
        <v>121</v>
      </c>
      <c r="D80" s="207"/>
      <c r="E80" s="208">
        <v>0</v>
      </c>
      <c r="F80" s="209"/>
      <c r="G80" s="210"/>
      <c r="M80" s="204" t="s">
        <v>121</v>
      </c>
      <c r="O80" s="195"/>
    </row>
    <row r="81" spans="1:104" x14ac:dyDescent="0.2">
      <c r="A81" s="203"/>
      <c r="B81" s="205"/>
      <c r="C81" s="206" t="s">
        <v>100</v>
      </c>
      <c r="D81" s="207"/>
      <c r="E81" s="208">
        <v>9.3122000000000007</v>
      </c>
      <c r="F81" s="209"/>
      <c r="G81" s="210"/>
      <c r="M81" s="204" t="s">
        <v>100</v>
      </c>
      <c r="O81" s="195"/>
    </row>
    <row r="82" spans="1:104" x14ac:dyDescent="0.2">
      <c r="A82" s="203"/>
      <c r="B82" s="205"/>
      <c r="C82" s="206" t="s">
        <v>101</v>
      </c>
      <c r="D82" s="207"/>
      <c r="E82" s="208">
        <v>0.24959999999999999</v>
      </c>
      <c r="F82" s="209"/>
      <c r="G82" s="210"/>
      <c r="M82" s="204" t="s">
        <v>101</v>
      </c>
      <c r="O82" s="195"/>
    </row>
    <row r="83" spans="1:104" x14ac:dyDescent="0.2">
      <c r="A83" s="203"/>
      <c r="B83" s="205"/>
      <c r="C83" s="206" t="s">
        <v>122</v>
      </c>
      <c r="D83" s="207"/>
      <c r="E83" s="208">
        <v>0</v>
      </c>
      <c r="F83" s="209"/>
      <c r="G83" s="210"/>
      <c r="M83" s="204" t="s">
        <v>122</v>
      </c>
      <c r="O83" s="195"/>
    </row>
    <row r="84" spans="1:104" x14ac:dyDescent="0.2">
      <c r="A84" s="203"/>
      <c r="B84" s="205"/>
      <c r="C84" s="206" t="s">
        <v>123</v>
      </c>
      <c r="D84" s="207"/>
      <c r="E84" s="208">
        <v>-6.4711999999999996</v>
      </c>
      <c r="F84" s="209"/>
      <c r="G84" s="210"/>
      <c r="M84" s="204" t="s">
        <v>123</v>
      </c>
      <c r="O84" s="195"/>
    </row>
    <row r="85" spans="1:104" x14ac:dyDescent="0.2">
      <c r="A85" s="203"/>
      <c r="B85" s="205"/>
      <c r="C85" s="206" t="s">
        <v>124</v>
      </c>
      <c r="D85" s="207"/>
      <c r="E85" s="208">
        <v>1.5267999999999999</v>
      </c>
      <c r="F85" s="209"/>
      <c r="G85" s="210"/>
      <c r="M85" s="204" t="s">
        <v>124</v>
      </c>
      <c r="O85" s="195"/>
    </row>
    <row r="86" spans="1:104" x14ac:dyDescent="0.2">
      <c r="A86" s="203"/>
      <c r="B86" s="205"/>
      <c r="C86" s="206" t="s">
        <v>125</v>
      </c>
      <c r="D86" s="207"/>
      <c r="E86" s="208">
        <v>0</v>
      </c>
      <c r="F86" s="209"/>
      <c r="G86" s="210"/>
      <c r="M86" s="204" t="s">
        <v>125</v>
      </c>
      <c r="O86" s="195"/>
    </row>
    <row r="87" spans="1:104" x14ac:dyDescent="0.2">
      <c r="A87" s="203"/>
      <c r="B87" s="205"/>
      <c r="C87" s="206" t="s">
        <v>109</v>
      </c>
      <c r="D87" s="207"/>
      <c r="E87" s="208">
        <v>26.802499999999998</v>
      </c>
      <c r="F87" s="209"/>
      <c r="G87" s="210"/>
      <c r="M87" s="204" t="s">
        <v>109</v>
      </c>
      <c r="O87" s="195"/>
    </row>
    <row r="88" spans="1:104" x14ac:dyDescent="0.2">
      <c r="A88" s="203"/>
      <c r="B88" s="205"/>
      <c r="C88" s="206" t="s">
        <v>126</v>
      </c>
      <c r="D88" s="207"/>
      <c r="E88" s="208">
        <v>0</v>
      </c>
      <c r="F88" s="209"/>
      <c r="G88" s="210"/>
      <c r="M88" s="204" t="s">
        <v>126</v>
      </c>
      <c r="O88" s="195"/>
    </row>
    <row r="89" spans="1:104" x14ac:dyDescent="0.2">
      <c r="A89" s="203"/>
      <c r="B89" s="205"/>
      <c r="C89" s="206" t="s">
        <v>111</v>
      </c>
      <c r="D89" s="207"/>
      <c r="E89" s="208">
        <v>0.2029</v>
      </c>
      <c r="F89" s="209"/>
      <c r="G89" s="210"/>
      <c r="M89" s="204" t="s">
        <v>111</v>
      </c>
      <c r="O89" s="195"/>
    </row>
    <row r="90" spans="1:104" x14ac:dyDescent="0.2">
      <c r="A90" s="203"/>
      <c r="B90" s="205"/>
      <c r="C90" s="206" t="s">
        <v>112</v>
      </c>
      <c r="D90" s="207"/>
      <c r="E90" s="208">
        <v>0.13159999999999999</v>
      </c>
      <c r="F90" s="209"/>
      <c r="G90" s="210"/>
      <c r="M90" s="204" t="s">
        <v>112</v>
      </c>
      <c r="O90" s="195"/>
    </row>
    <row r="91" spans="1:104" x14ac:dyDescent="0.2">
      <c r="A91" s="203"/>
      <c r="B91" s="205"/>
      <c r="C91" s="206" t="s">
        <v>127</v>
      </c>
      <c r="D91" s="207"/>
      <c r="E91" s="208">
        <v>0</v>
      </c>
      <c r="F91" s="209"/>
      <c r="G91" s="210"/>
      <c r="M91" s="204" t="s">
        <v>127</v>
      </c>
      <c r="O91" s="195"/>
    </row>
    <row r="92" spans="1:104" x14ac:dyDescent="0.2">
      <c r="A92" s="203"/>
      <c r="B92" s="205"/>
      <c r="C92" s="206" t="s">
        <v>128</v>
      </c>
      <c r="D92" s="207"/>
      <c r="E92" s="208">
        <v>4</v>
      </c>
      <c r="F92" s="209"/>
      <c r="G92" s="210"/>
      <c r="M92" s="204" t="s">
        <v>128</v>
      </c>
      <c r="O92" s="195"/>
    </row>
    <row r="93" spans="1:104" x14ac:dyDescent="0.2">
      <c r="A93" s="211"/>
      <c r="B93" s="212" t="s">
        <v>75</v>
      </c>
      <c r="C93" s="213" t="str">
        <f>CONCATENATE(B10," ",C10)</f>
        <v>1 Zemní práce</v>
      </c>
      <c r="D93" s="214"/>
      <c r="E93" s="215"/>
      <c r="F93" s="216"/>
      <c r="G93" s="217">
        <f>SUM(G10:G92)</f>
        <v>0</v>
      </c>
      <c r="O93" s="195">
        <v>4</v>
      </c>
      <c r="BA93" s="218">
        <f>SUM(BA10:BA92)</f>
        <v>0</v>
      </c>
      <c r="BB93" s="218">
        <f>SUM(BB10:BB92)</f>
        <v>0</v>
      </c>
      <c r="BC93" s="218">
        <f>SUM(BC10:BC92)</f>
        <v>0</v>
      </c>
      <c r="BD93" s="218">
        <f>SUM(BD10:BD92)</f>
        <v>0</v>
      </c>
      <c r="BE93" s="218">
        <f>SUM(BE10:BE92)</f>
        <v>0</v>
      </c>
    </row>
    <row r="94" spans="1:104" x14ac:dyDescent="0.2">
      <c r="A94" s="188" t="s">
        <v>72</v>
      </c>
      <c r="B94" s="189" t="s">
        <v>147</v>
      </c>
      <c r="C94" s="190" t="s">
        <v>148</v>
      </c>
      <c r="D94" s="191"/>
      <c r="E94" s="192"/>
      <c r="F94" s="192"/>
      <c r="G94" s="193"/>
      <c r="H94" s="194"/>
      <c r="I94" s="194"/>
      <c r="O94" s="195">
        <v>1</v>
      </c>
    </row>
    <row r="95" spans="1:104" x14ac:dyDescent="0.2">
      <c r="A95" s="196">
        <v>15</v>
      </c>
      <c r="B95" s="197" t="s">
        <v>149</v>
      </c>
      <c r="C95" s="198" t="s">
        <v>150</v>
      </c>
      <c r="D95" s="199" t="s">
        <v>95</v>
      </c>
      <c r="E95" s="200">
        <v>10.8949</v>
      </c>
      <c r="F95" s="200">
        <v>0</v>
      </c>
      <c r="G95" s="201">
        <f>E95*F95</f>
        <v>0</v>
      </c>
      <c r="O95" s="195">
        <v>2</v>
      </c>
      <c r="AA95" s="167">
        <v>1</v>
      </c>
      <c r="AB95" s="167">
        <v>1</v>
      </c>
      <c r="AC95" s="167">
        <v>1</v>
      </c>
      <c r="AZ95" s="167">
        <v>1</v>
      </c>
      <c r="BA95" s="167">
        <f>IF(AZ95=1,G95,0)</f>
        <v>0</v>
      </c>
      <c r="BB95" s="167">
        <f>IF(AZ95=2,G95,0)</f>
        <v>0</v>
      </c>
      <c r="BC95" s="167">
        <f>IF(AZ95=3,G95,0)</f>
        <v>0</v>
      </c>
      <c r="BD95" s="167">
        <f>IF(AZ95=4,G95,0)</f>
        <v>0</v>
      </c>
      <c r="BE95" s="167">
        <f>IF(AZ95=5,G95,0)</f>
        <v>0</v>
      </c>
      <c r="CA95" s="202">
        <v>1</v>
      </c>
      <c r="CB95" s="202">
        <v>1</v>
      </c>
      <c r="CZ95" s="167">
        <v>1.63</v>
      </c>
    </row>
    <row r="96" spans="1:104" x14ac:dyDescent="0.2">
      <c r="A96" s="203"/>
      <c r="B96" s="205"/>
      <c r="C96" s="206" t="s">
        <v>151</v>
      </c>
      <c r="D96" s="207"/>
      <c r="E96" s="208">
        <v>0</v>
      </c>
      <c r="F96" s="209"/>
      <c r="G96" s="210"/>
      <c r="M96" s="204" t="s">
        <v>151</v>
      </c>
      <c r="O96" s="195"/>
    </row>
    <row r="97" spans="1:104" x14ac:dyDescent="0.2">
      <c r="A97" s="203"/>
      <c r="B97" s="205"/>
      <c r="C97" s="206" t="s">
        <v>152</v>
      </c>
      <c r="D97" s="207"/>
      <c r="E97" s="208">
        <v>10.1881</v>
      </c>
      <c r="F97" s="209"/>
      <c r="G97" s="210"/>
      <c r="M97" s="204" t="s">
        <v>152</v>
      </c>
      <c r="O97" s="195"/>
    </row>
    <row r="98" spans="1:104" x14ac:dyDescent="0.2">
      <c r="A98" s="203"/>
      <c r="B98" s="205"/>
      <c r="C98" s="206" t="s">
        <v>153</v>
      </c>
      <c r="D98" s="207"/>
      <c r="E98" s="208">
        <v>0</v>
      </c>
      <c r="F98" s="209"/>
      <c r="G98" s="210"/>
      <c r="M98" s="204" t="s">
        <v>153</v>
      </c>
      <c r="O98" s="195"/>
    </row>
    <row r="99" spans="1:104" x14ac:dyDescent="0.2">
      <c r="A99" s="203"/>
      <c r="B99" s="205"/>
      <c r="C99" s="206" t="s">
        <v>154</v>
      </c>
      <c r="D99" s="207"/>
      <c r="E99" s="208">
        <v>0.70679999999999998</v>
      </c>
      <c r="F99" s="209"/>
      <c r="G99" s="210"/>
      <c r="M99" s="204" t="s">
        <v>154</v>
      </c>
      <c r="O99" s="195"/>
    </row>
    <row r="100" spans="1:104" x14ac:dyDescent="0.2">
      <c r="A100" s="196">
        <v>16</v>
      </c>
      <c r="B100" s="197" t="s">
        <v>155</v>
      </c>
      <c r="C100" s="198" t="s">
        <v>156</v>
      </c>
      <c r="D100" s="199" t="s">
        <v>95</v>
      </c>
      <c r="E100" s="200">
        <v>8.4804999999999993</v>
      </c>
      <c r="F100" s="200">
        <v>0</v>
      </c>
      <c r="G100" s="201">
        <f>E100*F100</f>
        <v>0</v>
      </c>
      <c r="O100" s="195">
        <v>2</v>
      </c>
      <c r="AA100" s="167">
        <v>1</v>
      </c>
      <c r="AB100" s="167">
        <v>1</v>
      </c>
      <c r="AC100" s="167">
        <v>1</v>
      </c>
      <c r="AZ100" s="167">
        <v>1</v>
      </c>
      <c r="BA100" s="167">
        <f>IF(AZ100=1,G100,0)</f>
        <v>0</v>
      </c>
      <c r="BB100" s="167">
        <f>IF(AZ100=2,G100,0)</f>
        <v>0</v>
      </c>
      <c r="BC100" s="167">
        <f>IF(AZ100=3,G100,0)</f>
        <v>0</v>
      </c>
      <c r="BD100" s="167">
        <f>IF(AZ100=4,G100,0)</f>
        <v>0</v>
      </c>
      <c r="BE100" s="167">
        <f>IF(AZ100=5,G100,0)</f>
        <v>0</v>
      </c>
      <c r="CA100" s="202">
        <v>1</v>
      </c>
      <c r="CB100" s="202">
        <v>1</v>
      </c>
      <c r="CZ100" s="167">
        <v>1.63</v>
      </c>
    </row>
    <row r="101" spans="1:104" x14ac:dyDescent="0.2">
      <c r="A101" s="203"/>
      <c r="B101" s="205"/>
      <c r="C101" s="206" t="s">
        <v>157</v>
      </c>
      <c r="D101" s="207"/>
      <c r="E101" s="208">
        <v>0</v>
      </c>
      <c r="F101" s="209"/>
      <c r="G101" s="210"/>
      <c r="M101" s="204" t="s">
        <v>157</v>
      </c>
      <c r="O101" s="195"/>
    </row>
    <row r="102" spans="1:104" x14ac:dyDescent="0.2">
      <c r="A102" s="203"/>
      <c r="B102" s="205"/>
      <c r="C102" s="206" t="s">
        <v>158</v>
      </c>
      <c r="D102" s="207"/>
      <c r="E102" s="208">
        <v>6.5517000000000003</v>
      </c>
      <c r="F102" s="209"/>
      <c r="G102" s="210"/>
      <c r="M102" s="204" t="s">
        <v>158</v>
      </c>
      <c r="O102" s="195"/>
    </row>
    <row r="103" spans="1:104" x14ac:dyDescent="0.2">
      <c r="A103" s="203"/>
      <c r="B103" s="205"/>
      <c r="C103" s="206" t="s">
        <v>159</v>
      </c>
      <c r="D103" s="207"/>
      <c r="E103" s="208">
        <v>0</v>
      </c>
      <c r="F103" s="209"/>
      <c r="G103" s="210"/>
      <c r="M103" s="204" t="s">
        <v>159</v>
      </c>
      <c r="O103" s="195"/>
    </row>
    <row r="104" spans="1:104" x14ac:dyDescent="0.2">
      <c r="A104" s="203"/>
      <c r="B104" s="205"/>
      <c r="C104" s="206" t="s">
        <v>101</v>
      </c>
      <c r="D104" s="207"/>
      <c r="E104" s="208">
        <v>0.24959999999999999</v>
      </c>
      <c r="F104" s="209"/>
      <c r="G104" s="210"/>
      <c r="M104" s="204" t="s">
        <v>101</v>
      </c>
      <c r="O104" s="195"/>
    </row>
    <row r="105" spans="1:104" x14ac:dyDescent="0.2">
      <c r="A105" s="203"/>
      <c r="B105" s="205"/>
      <c r="C105" s="206" t="s">
        <v>160</v>
      </c>
      <c r="D105" s="207"/>
      <c r="E105" s="208">
        <v>0</v>
      </c>
      <c r="F105" s="209"/>
      <c r="G105" s="210"/>
      <c r="M105" s="204" t="s">
        <v>160</v>
      </c>
      <c r="O105" s="195"/>
    </row>
    <row r="106" spans="1:104" x14ac:dyDescent="0.2">
      <c r="A106" s="203"/>
      <c r="B106" s="205"/>
      <c r="C106" s="206" t="s">
        <v>161</v>
      </c>
      <c r="D106" s="207"/>
      <c r="E106" s="208">
        <v>2.6970000000000001</v>
      </c>
      <c r="F106" s="209"/>
      <c r="G106" s="210"/>
      <c r="M106" s="204" t="s">
        <v>161</v>
      </c>
      <c r="O106" s="195"/>
    </row>
    <row r="107" spans="1:104" x14ac:dyDescent="0.2">
      <c r="A107" s="203"/>
      <c r="B107" s="205"/>
      <c r="C107" s="206" t="s">
        <v>162</v>
      </c>
      <c r="D107" s="207"/>
      <c r="E107" s="208">
        <v>-1.0178</v>
      </c>
      <c r="F107" s="209"/>
      <c r="G107" s="210"/>
      <c r="M107" s="204" t="s">
        <v>162</v>
      </c>
      <c r="O107" s="195"/>
    </row>
    <row r="108" spans="1:104" x14ac:dyDescent="0.2">
      <c r="A108" s="196">
        <v>17</v>
      </c>
      <c r="B108" s="197" t="s">
        <v>163</v>
      </c>
      <c r="C108" s="198" t="s">
        <v>164</v>
      </c>
      <c r="D108" s="199" t="s">
        <v>165</v>
      </c>
      <c r="E108" s="200">
        <v>66.72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1</v>
      </c>
      <c r="AC108" s="167">
        <v>1</v>
      </c>
      <c r="AZ108" s="167">
        <v>1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1</v>
      </c>
      <c r="CZ108" s="167">
        <v>0</v>
      </c>
    </row>
    <row r="109" spans="1:104" x14ac:dyDescent="0.2">
      <c r="A109" s="203"/>
      <c r="B109" s="205"/>
      <c r="C109" s="206" t="s">
        <v>166</v>
      </c>
      <c r="D109" s="207"/>
      <c r="E109" s="208">
        <v>33.04</v>
      </c>
      <c r="F109" s="209"/>
      <c r="G109" s="210"/>
      <c r="M109" s="204" t="s">
        <v>166</v>
      </c>
      <c r="O109" s="195"/>
    </row>
    <row r="110" spans="1:104" x14ac:dyDescent="0.2">
      <c r="A110" s="203"/>
      <c r="B110" s="205"/>
      <c r="C110" s="206" t="s">
        <v>167</v>
      </c>
      <c r="D110" s="207"/>
      <c r="E110" s="208">
        <v>33.68</v>
      </c>
      <c r="F110" s="209"/>
      <c r="G110" s="210"/>
      <c r="M110" s="204" t="s">
        <v>167</v>
      </c>
      <c r="O110" s="195"/>
    </row>
    <row r="111" spans="1:104" x14ac:dyDescent="0.2">
      <c r="A111" s="196">
        <v>18</v>
      </c>
      <c r="B111" s="197" t="s">
        <v>168</v>
      </c>
      <c r="C111" s="198" t="s">
        <v>169</v>
      </c>
      <c r="D111" s="199" t="s">
        <v>89</v>
      </c>
      <c r="E111" s="200">
        <v>53.016300000000001</v>
      </c>
      <c r="F111" s="200">
        <v>0</v>
      </c>
      <c r="G111" s="201">
        <f>E111*F111</f>
        <v>0</v>
      </c>
      <c r="O111" s="195">
        <v>2</v>
      </c>
      <c r="AA111" s="167">
        <v>1</v>
      </c>
      <c r="AB111" s="167">
        <v>1</v>
      </c>
      <c r="AC111" s="167">
        <v>1</v>
      </c>
      <c r="AZ111" s="167">
        <v>1</v>
      </c>
      <c r="BA111" s="167">
        <f>IF(AZ111=1,G111,0)</f>
        <v>0</v>
      </c>
      <c r="BB111" s="167">
        <f>IF(AZ111=2,G111,0)</f>
        <v>0</v>
      </c>
      <c r="BC111" s="167">
        <f>IF(AZ111=3,G111,0)</f>
        <v>0</v>
      </c>
      <c r="BD111" s="167">
        <f>IF(AZ111=4,G111,0)</f>
        <v>0</v>
      </c>
      <c r="BE111" s="167">
        <f>IF(AZ111=5,G111,0)</f>
        <v>0</v>
      </c>
      <c r="CA111" s="202">
        <v>1</v>
      </c>
      <c r="CB111" s="202">
        <v>1</v>
      </c>
      <c r="CZ111" s="167">
        <v>3.5E-4</v>
      </c>
    </row>
    <row r="112" spans="1:104" x14ac:dyDescent="0.2">
      <c r="A112" s="203"/>
      <c r="B112" s="205"/>
      <c r="C112" s="206" t="s">
        <v>170</v>
      </c>
      <c r="D112" s="207"/>
      <c r="E112" s="208">
        <v>50.650300000000001</v>
      </c>
      <c r="F112" s="209"/>
      <c r="G112" s="210"/>
      <c r="M112" s="204" t="s">
        <v>170</v>
      </c>
      <c r="O112" s="195"/>
    </row>
    <row r="113" spans="1:104" x14ac:dyDescent="0.2">
      <c r="A113" s="203"/>
      <c r="B113" s="205"/>
      <c r="C113" s="206" t="s">
        <v>171</v>
      </c>
      <c r="D113" s="207"/>
      <c r="E113" s="208">
        <v>3.4969000000000001</v>
      </c>
      <c r="F113" s="209"/>
      <c r="G113" s="210"/>
      <c r="M113" s="204" t="s">
        <v>171</v>
      </c>
      <c r="O113" s="195"/>
    </row>
    <row r="114" spans="1:104" x14ac:dyDescent="0.2">
      <c r="A114" s="203"/>
      <c r="B114" s="205"/>
      <c r="C114" s="206" t="s">
        <v>172</v>
      </c>
      <c r="D114" s="207"/>
      <c r="E114" s="208">
        <v>-1.1309</v>
      </c>
      <c r="F114" s="209"/>
      <c r="G114" s="210"/>
      <c r="M114" s="204" t="s">
        <v>172</v>
      </c>
      <c r="O114" s="195"/>
    </row>
    <row r="115" spans="1:104" x14ac:dyDescent="0.2">
      <c r="A115" s="196">
        <v>19</v>
      </c>
      <c r="B115" s="197" t="s">
        <v>173</v>
      </c>
      <c r="C115" s="198" t="s">
        <v>174</v>
      </c>
      <c r="D115" s="199" t="s">
        <v>165</v>
      </c>
      <c r="E115" s="200">
        <v>76.727999999999994</v>
      </c>
      <c r="F115" s="200">
        <v>0</v>
      </c>
      <c r="G115" s="201">
        <f>E115*F115</f>
        <v>0</v>
      </c>
      <c r="O115" s="195">
        <v>2</v>
      </c>
      <c r="AA115" s="167">
        <v>3</v>
      </c>
      <c r="AB115" s="167">
        <v>1</v>
      </c>
      <c r="AC115" s="167">
        <v>28611233</v>
      </c>
      <c r="AZ115" s="167">
        <v>1</v>
      </c>
      <c r="BA115" s="167">
        <f>IF(AZ115=1,G115,0)</f>
        <v>0</v>
      </c>
      <c r="BB115" s="167">
        <f>IF(AZ115=2,G115,0)</f>
        <v>0</v>
      </c>
      <c r="BC115" s="167">
        <f>IF(AZ115=3,G115,0)</f>
        <v>0</v>
      </c>
      <c r="BD115" s="167">
        <f>IF(AZ115=4,G115,0)</f>
        <v>0</v>
      </c>
      <c r="BE115" s="167">
        <f>IF(AZ115=5,G115,0)</f>
        <v>0</v>
      </c>
      <c r="CA115" s="202">
        <v>3</v>
      </c>
      <c r="CB115" s="202">
        <v>1</v>
      </c>
      <c r="CZ115" s="167">
        <v>4.8000000000000001E-4</v>
      </c>
    </row>
    <row r="116" spans="1:104" x14ac:dyDescent="0.2">
      <c r="A116" s="203"/>
      <c r="B116" s="205"/>
      <c r="C116" s="206" t="s">
        <v>175</v>
      </c>
      <c r="D116" s="207"/>
      <c r="E116" s="208">
        <v>37.996000000000002</v>
      </c>
      <c r="F116" s="209"/>
      <c r="G116" s="210"/>
      <c r="M116" s="204" t="s">
        <v>175</v>
      </c>
      <c r="O116" s="195"/>
    </row>
    <row r="117" spans="1:104" x14ac:dyDescent="0.2">
      <c r="A117" s="203"/>
      <c r="B117" s="205"/>
      <c r="C117" s="206" t="s">
        <v>176</v>
      </c>
      <c r="D117" s="207"/>
      <c r="E117" s="208">
        <v>38.731999999999999</v>
      </c>
      <c r="F117" s="209"/>
      <c r="G117" s="210"/>
      <c r="M117" s="204" t="s">
        <v>176</v>
      </c>
      <c r="O117" s="195"/>
    </row>
    <row r="118" spans="1:104" x14ac:dyDescent="0.2">
      <c r="A118" s="196">
        <v>20</v>
      </c>
      <c r="B118" s="197" t="s">
        <v>177</v>
      </c>
      <c r="C118" s="198" t="s">
        <v>178</v>
      </c>
      <c r="D118" s="199" t="s">
        <v>89</v>
      </c>
      <c r="E118" s="200">
        <v>60.968699999999998</v>
      </c>
      <c r="F118" s="200">
        <v>0</v>
      </c>
      <c r="G118" s="201">
        <f>E118*F118</f>
        <v>0</v>
      </c>
      <c r="O118" s="195">
        <v>2</v>
      </c>
      <c r="AA118" s="167">
        <v>3</v>
      </c>
      <c r="AB118" s="167">
        <v>1</v>
      </c>
      <c r="AC118" s="167">
        <v>693660191</v>
      </c>
      <c r="AZ118" s="167">
        <v>1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3</v>
      </c>
      <c r="CB118" s="202">
        <v>1</v>
      </c>
      <c r="CZ118" s="167">
        <v>2.0000000000000001E-4</v>
      </c>
    </row>
    <row r="119" spans="1:104" x14ac:dyDescent="0.2">
      <c r="A119" s="203"/>
      <c r="B119" s="205"/>
      <c r="C119" s="206" t="s">
        <v>179</v>
      </c>
      <c r="D119" s="207"/>
      <c r="E119" s="208">
        <v>58.247900000000001</v>
      </c>
      <c r="F119" s="209"/>
      <c r="G119" s="210"/>
      <c r="M119" s="204" t="s">
        <v>179</v>
      </c>
      <c r="O119" s="195"/>
    </row>
    <row r="120" spans="1:104" x14ac:dyDescent="0.2">
      <c r="A120" s="203"/>
      <c r="B120" s="205"/>
      <c r="C120" s="206" t="s">
        <v>180</v>
      </c>
      <c r="D120" s="207"/>
      <c r="E120" s="208">
        <v>4.0213999999999999</v>
      </c>
      <c r="F120" s="209"/>
      <c r="G120" s="210"/>
      <c r="M120" s="204" t="s">
        <v>180</v>
      </c>
      <c r="O120" s="195"/>
    </row>
    <row r="121" spans="1:104" x14ac:dyDescent="0.2">
      <c r="A121" s="203"/>
      <c r="B121" s="205"/>
      <c r="C121" s="206" t="s">
        <v>181</v>
      </c>
      <c r="D121" s="207"/>
      <c r="E121" s="208">
        <v>-1.3006</v>
      </c>
      <c r="F121" s="209"/>
      <c r="G121" s="210"/>
      <c r="M121" s="204" t="s">
        <v>181</v>
      </c>
      <c r="O121" s="195"/>
    </row>
    <row r="122" spans="1:104" x14ac:dyDescent="0.2">
      <c r="A122" s="211"/>
      <c r="B122" s="212" t="s">
        <v>75</v>
      </c>
      <c r="C122" s="213" t="str">
        <f>CONCATENATE(B94," ",C94)</f>
        <v>2 Základy a zvláštní zakládání</v>
      </c>
      <c r="D122" s="214"/>
      <c r="E122" s="215"/>
      <c r="F122" s="216"/>
      <c r="G122" s="217">
        <f>SUM(G94:G121)</f>
        <v>0</v>
      </c>
      <c r="O122" s="195">
        <v>4</v>
      </c>
      <c r="BA122" s="218">
        <f>SUM(BA94:BA121)</f>
        <v>0</v>
      </c>
      <c r="BB122" s="218">
        <f>SUM(BB94:BB121)</f>
        <v>0</v>
      </c>
      <c r="BC122" s="218">
        <f>SUM(BC94:BC121)</f>
        <v>0</v>
      </c>
      <c r="BD122" s="218">
        <f>SUM(BD94:BD121)</f>
        <v>0</v>
      </c>
      <c r="BE122" s="218">
        <f>SUM(BE94:BE121)</f>
        <v>0</v>
      </c>
    </row>
    <row r="123" spans="1:104" x14ac:dyDescent="0.2">
      <c r="A123" s="188" t="s">
        <v>72</v>
      </c>
      <c r="B123" s="189" t="s">
        <v>182</v>
      </c>
      <c r="C123" s="190" t="s">
        <v>183</v>
      </c>
      <c r="D123" s="191"/>
      <c r="E123" s="192"/>
      <c r="F123" s="192"/>
      <c r="G123" s="193"/>
      <c r="H123" s="194"/>
      <c r="I123" s="194"/>
      <c r="O123" s="195">
        <v>1</v>
      </c>
    </row>
    <row r="124" spans="1:104" x14ac:dyDescent="0.2">
      <c r="A124" s="196">
        <v>21</v>
      </c>
      <c r="B124" s="197" t="s">
        <v>184</v>
      </c>
      <c r="C124" s="198" t="s">
        <v>185</v>
      </c>
      <c r="D124" s="199" t="s">
        <v>95</v>
      </c>
      <c r="E124" s="200">
        <v>0.32400000000000001</v>
      </c>
      <c r="F124" s="200">
        <v>0</v>
      </c>
      <c r="G124" s="201">
        <f>E124*F124</f>
        <v>0</v>
      </c>
      <c r="O124" s="195">
        <v>2</v>
      </c>
      <c r="AA124" s="167">
        <v>1</v>
      </c>
      <c r="AB124" s="167">
        <v>1</v>
      </c>
      <c r="AC124" s="167">
        <v>1</v>
      </c>
      <c r="AZ124" s="167">
        <v>1</v>
      </c>
      <c r="BA124" s="167">
        <f>IF(AZ124=1,G124,0)</f>
        <v>0</v>
      </c>
      <c r="BB124" s="167">
        <f>IF(AZ124=2,G124,0)</f>
        <v>0</v>
      </c>
      <c r="BC124" s="167">
        <f>IF(AZ124=3,G124,0)</f>
        <v>0</v>
      </c>
      <c r="BD124" s="167">
        <f>IF(AZ124=4,G124,0)</f>
        <v>0</v>
      </c>
      <c r="BE124" s="167">
        <f>IF(AZ124=5,G124,0)</f>
        <v>0</v>
      </c>
      <c r="CA124" s="202">
        <v>1</v>
      </c>
      <c r="CB124" s="202">
        <v>1</v>
      </c>
      <c r="CZ124" s="167">
        <v>2.1850999999999998</v>
      </c>
    </row>
    <row r="125" spans="1:104" x14ac:dyDescent="0.2">
      <c r="A125" s="203"/>
      <c r="B125" s="205"/>
      <c r="C125" s="206" t="s">
        <v>186</v>
      </c>
      <c r="D125" s="207"/>
      <c r="E125" s="208">
        <v>0</v>
      </c>
      <c r="F125" s="209"/>
      <c r="G125" s="210"/>
      <c r="M125" s="204" t="s">
        <v>186</v>
      </c>
      <c r="O125" s="195"/>
    </row>
    <row r="126" spans="1:104" x14ac:dyDescent="0.2">
      <c r="A126" s="203"/>
      <c r="B126" s="205"/>
      <c r="C126" s="206" t="s">
        <v>187</v>
      </c>
      <c r="D126" s="207"/>
      <c r="E126" s="208">
        <v>0.32400000000000001</v>
      </c>
      <c r="F126" s="209"/>
      <c r="G126" s="210"/>
      <c r="M126" s="204" t="s">
        <v>187</v>
      </c>
      <c r="O126" s="195"/>
    </row>
    <row r="127" spans="1:104" ht="22.5" x14ac:dyDescent="0.2">
      <c r="A127" s="196">
        <v>22</v>
      </c>
      <c r="B127" s="197" t="s">
        <v>188</v>
      </c>
      <c r="C127" s="198" t="s">
        <v>189</v>
      </c>
      <c r="D127" s="199" t="s">
        <v>190</v>
      </c>
      <c r="E127" s="200">
        <v>24</v>
      </c>
      <c r="F127" s="200">
        <v>0</v>
      </c>
      <c r="G127" s="201">
        <f>E127*F127</f>
        <v>0</v>
      </c>
      <c r="O127" s="195">
        <v>2</v>
      </c>
      <c r="AA127" s="167">
        <v>1</v>
      </c>
      <c r="AB127" s="167">
        <v>1</v>
      </c>
      <c r="AC127" s="167">
        <v>1</v>
      </c>
      <c r="AZ127" s="167">
        <v>1</v>
      </c>
      <c r="BA127" s="167">
        <f>IF(AZ127=1,G127,0)</f>
        <v>0</v>
      </c>
      <c r="BB127" s="167">
        <f>IF(AZ127=2,G127,0)</f>
        <v>0</v>
      </c>
      <c r="BC127" s="167">
        <f>IF(AZ127=3,G127,0)</f>
        <v>0</v>
      </c>
      <c r="BD127" s="167">
        <f>IF(AZ127=4,G127,0)</f>
        <v>0</v>
      </c>
      <c r="BE127" s="167">
        <f>IF(AZ127=5,G127,0)</f>
        <v>0</v>
      </c>
      <c r="CA127" s="202">
        <v>1</v>
      </c>
      <c r="CB127" s="202">
        <v>1</v>
      </c>
      <c r="CZ127" s="167">
        <v>6.5710000000000005E-2</v>
      </c>
    </row>
    <row r="128" spans="1:104" x14ac:dyDescent="0.2">
      <c r="A128" s="203"/>
      <c r="B128" s="205"/>
      <c r="C128" s="206" t="s">
        <v>191</v>
      </c>
      <c r="D128" s="207"/>
      <c r="E128" s="208">
        <v>0</v>
      </c>
      <c r="F128" s="209"/>
      <c r="G128" s="210"/>
      <c r="M128" s="204" t="s">
        <v>191</v>
      </c>
      <c r="O128" s="195"/>
    </row>
    <row r="129" spans="1:104" x14ac:dyDescent="0.2">
      <c r="A129" s="203"/>
      <c r="B129" s="205"/>
      <c r="C129" s="206" t="s">
        <v>192</v>
      </c>
      <c r="D129" s="207"/>
      <c r="E129" s="208">
        <v>24</v>
      </c>
      <c r="F129" s="209"/>
      <c r="G129" s="210"/>
      <c r="M129" s="204" t="s">
        <v>192</v>
      </c>
      <c r="O129" s="195"/>
    </row>
    <row r="130" spans="1:104" x14ac:dyDescent="0.2">
      <c r="A130" s="196">
        <v>23</v>
      </c>
      <c r="B130" s="197" t="s">
        <v>193</v>
      </c>
      <c r="C130" s="198" t="s">
        <v>194</v>
      </c>
      <c r="D130" s="199" t="s">
        <v>95</v>
      </c>
      <c r="E130" s="200">
        <v>0.68310000000000004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1</v>
      </c>
      <c r="AC130" s="167">
        <v>1</v>
      </c>
      <c r="AZ130" s="167">
        <v>1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1</v>
      </c>
      <c r="CZ130" s="167">
        <v>8.8200000000000001E-2</v>
      </c>
    </row>
    <row r="131" spans="1:104" ht="22.5" x14ac:dyDescent="0.2">
      <c r="A131" s="203"/>
      <c r="B131" s="205"/>
      <c r="C131" s="206" t="s">
        <v>195</v>
      </c>
      <c r="D131" s="207"/>
      <c r="E131" s="208">
        <v>0</v>
      </c>
      <c r="F131" s="209"/>
      <c r="G131" s="210"/>
      <c r="M131" s="204" t="s">
        <v>195</v>
      </c>
      <c r="O131" s="195"/>
    </row>
    <row r="132" spans="1:104" x14ac:dyDescent="0.2">
      <c r="A132" s="203"/>
      <c r="B132" s="205"/>
      <c r="C132" s="206" t="s">
        <v>196</v>
      </c>
      <c r="D132" s="207"/>
      <c r="E132" s="208">
        <v>0</v>
      </c>
      <c r="F132" s="209"/>
      <c r="G132" s="210"/>
      <c r="M132" s="204" t="s">
        <v>196</v>
      </c>
      <c r="O132" s="195"/>
    </row>
    <row r="133" spans="1:104" x14ac:dyDescent="0.2">
      <c r="A133" s="203"/>
      <c r="B133" s="205"/>
      <c r="C133" s="206" t="s">
        <v>197</v>
      </c>
      <c r="D133" s="207"/>
      <c r="E133" s="208">
        <v>0.58250000000000002</v>
      </c>
      <c r="F133" s="209"/>
      <c r="G133" s="210"/>
      <c r="M133" s="204" t="s">
        <v>197</v>
      </c>
      <c r="O133" s="195"/>
    </row>
    <row r="134" spans="1:104" x14ac:dyDescent="0.2">
      <c r="A134" s="203"/>
      <c r="B134" s="205"/>
      <c r="C134" s="206" t="s">
        <v>198</v>
      </c>
      <c r="D134" s="207"/>
      <c r="E134" s="208">
        <v>0</v>
      </c>
      <c r="F134" s="209"/>
      <c r="G134" s="210"/>
      <c r="M134" s="204" t="s">
        <v>198</v>
      </c>
      <c r="O134" s="195"/>
    </row>
    <row r="135" spans="1:104" x14ac:dyDescent="0.2">
      <c r="A135" s="203"/>
      <c r="B135" s="205"/>
      <c r="C135" s="206" t="s">
        <v>199</v>
      </c>
      <c r="D135" s="207"/>
      <c r="E135" s="208">
        <v>0.10059999999999999</v>
      </c>
      <c r="F135" s="209"/>
      <c r="G135" s="210"/>
      <c r="M135" s="204" t="s">
        <v>199</v>
      </c>
      <c r="O135" s="195"/>
    </row>
    <row r="136" spans="1:104" x14ac:dyDescent="0.2">
      <c r="A136" s="196">
        <v>24</v>
      </c>
      <c r="B136" s="197" t="s">
        <v>200</v>
      </c>
      <c r="C136" s="198" t="s">
        <v>201</v>
      </c>
      <c r="D136" s="199" t="s">
        <v>95</v>
      </c>
      <c r="E136" s="200">
        <v>4.0530999999999997</v>
      </c>
      <c r="F136" s="200">
        <v>0</v>
      </c>
      <c r="G136" s="201">
        <f>E136*F136</f>
        <v>0</v>
      </c>
      <c r="O136" s="195">
        <v>2</v>
      </c>
      <c r="AA136" s="167">
        <v>1</v>
      </c>
      <c r="AB136" s="167">
        <v>1</v>
      </c>
      <c r="AC136" s="167">
        <v>1</v>
      </c>
      <c r="AZ136" s="167">
        <v>1</v>
      </c>
      <c r="BA136" s="167">
        <f>IF(AZ136=1,G136,0)</f>
        <v>0</v>
      </c>
      <c r="BB136" s="167">
        <f>IF(AZ136=2,G136,0)</f>
        <v>0</v>
      </c>
      <c r="BC136" s="167">
        <f>IF(AZ136=3,G136,0)</f>
        <v>0</v>
      </c>
      <c r="BD136" s="167">
        <f>IF(AZ136=4,G136,0)</f>
        <v>0</v>
      </c>
      <c r="BE136" s="167">
        <f>IF(AZ136=5,G136,0)</f>
        <v>0</v>
      </c>
      <c r="CA136" s="202">
        <v>1</v>
      </c>
      <c r="CB136" s="202">
        <v>1</v>
      </c>
      <c r="CZ136" s="167">
        <v>2.5249999999999999</v>
      </c>
    </row>
    <row r="137" spans="1:104" x14ac:dyDescent="0.2">
      <c r="A137" s="203"/>
      <c r="B137" s="205"/>
      <c r="C137" s="206" t="s">
        <v>202</v>
      </c>
      <c r="D137" s="207"/>
      <c r="E137" s="208">
        <v>0</v>
      </c>
      <c r="F137" s="209"/>
      <c r="G137" s="210"/>
      <c r="M137" s="204" t="s">
        <v>202</v>
      </c>
      <c r="O137" s="195"/>
    </row>
    <row r="138" spans="1:104" x14ac:dyDescent="0.2">
      <c r="A138" s="203"/>
      <c r="B138" s="205"/>
      <c r="C138" s="206" t="s">
        <v>203</v>
      </c>
      <c r="D138" s="207"/>
      <c r="E138" s="208">
        <v>4.0204000000000004</v>
      </c>
      <c r="F138" s="209"/>
      <c r="G138" s="210"/>
      <c r="M138" s="204" t="s">
        <v>203</v>
      </c>
      <c r="O138" s="195"/>
    </row>
    <row r="139" spans="1:104" x14ac:dyDescent="0.2">
      <c r="A139" s="203"/>
      <c r="B139" s="205"/>
      <c r="C139" s="206" t="s">
        <v>204</v>
      </c>
      <c r="D139" s="207"/>
      <c r="E139" s="208">
        <v>-1.9300000000000001E-2</v>
      </c>
      <c r="F139" s="209"/>
      <c r="G139" s="210"/>
      <c r="M139" s="204" t="s">
        <v>204</v>
      </c>
      <c r="O139" s="195"/>
    </row>
    <row r="140" spans="1:104" x14ac:dyDescent="0.2">
      <c r="A140" s="203"/>
      <c r="B140" s="205"/>
      <c r="C140" s="206" t="s">
        <v>205</v>
      </c>
      <c r="D140" s="207"/>
      <c r="E140" s="208">
        <v>0</v>
      </c>
      <c r="F140" s="209"/>
      <c r="G140" s="210"/>
      <c r="M140" s="204" t="s">
        <v>205</v>
      </c>
      <c r="O140" s="195"/>
    </row>
    <row r="141" spans="1:104" x14ac:dyDescent="0.2">
      <c r="A141" s="203"/>
      <c r="B141" s="205"/>
      <c r="C141" s="206" t="s">
        <v>206</v>
      </c>
      <c r="D141" s="207"/>
      <c r="E141" s="208">
        <v>5.1999999999999998E-2</v>
      </c>
      <c r="F141" s="209"/>
      <c r="G141" s="210"/>
      <c r="M141" s="204" t="s">
        <v>206</v>
      </c>
      <c r="O141" s="195"/>
    </row>
    <row r="142" spans="1:104" x14ac:dyDescent="0.2">
      <c r="A142" s="196">
        <v>25</v>
      </c>
      <c r="B142" s="197" t="s">
        <v>207</v>
      </c>
      <c r="C142" s="198" t="s">
        <v>208</v>
      </c>
      <c r="D142" s="199" t="s">
        <v>209</v>
      </c>
      <c r="E142" s="200">
        <v>1.776</v>
      </c>
      <c r="F142" s="200">
        <v>0</v>
      </c>
      <c r="G142" s="201">
        <f>E142*F142</f>
        <v>0</v>
      </c>
      <c r="O142" s="195">
        <v>2</v>
      </c>
      <c r="AA142" s="167">
        <v>3</v>
      </c>
      <c r="AB142" s="167">
        <v>1</v>
      </c>
      <c r="AC142" s="167">
        <v>58380757</v>
      </c>
      <c r="AZ142" s="167">
        <v>1</v>
      </c>
      <c r="BA142" s="167">
        <f>IF(AZ142=1,G142,0)</f>
        <v>0</v>
      </c>
      <c r="BB142" s="167">
        <f>IF(AZ142=2,G142,0)</f>
        <v>0</v>
      </c>
      <c r="BC142" s="167">
        <f>IF(AZ142=3,G142,0)</f>
        <v>0</v>
      </c>
      <c r="BD142" s="167">
        <f>IF(AZ142=4,G142,0)</f>
        <v>0</v>
      </c>
      <c r="BE142" s="167">
        <f>IF(AZ142=5,G142,0)</f>
        <v>0</v>
      </c>
      <c r="CA142" s="202">
        <v>3</v>
      </c>
      <c r="CB142" s="202">
        <v>1</v>
      </c>
      <c r="CZ142" s="167">
        <v>1</v>
      </c>
    </row>
    <row r="143" spans="1:104" ht="22.5" x14ac:dyDescent="0.2">
      <c r="A143" s="203"/>
      <c r="B143" s="205"/>
      <c r="C143" s="206" t="s">
        <v>195</v>
      </c>
      <c r="D143" s="207"/>
      <c r="E143" s="208">
        <v>0</v>
      </c>
      <c r="F143" s="209"/>
      <c r="G143" s="210"/>
      <c r="M143" s="204" t="s">
        <v>195</v>
      </c>
      <c r="O143" s="195"/>
    </row>
    <row r="144" spans="1:104" x14ac:dyDescent="0.2">
      <c r="A144" s="203"/>
      <c r="B144" s="205"/>
      <c r="C144" s="206" t="s">
        <v>196</v>
      </c>
      <c r="D144" s="207"/>
      <c r="E144" s="208">
        <v>0</v>
      </c>
      <c r="F144" s="209"/>
      <c r="G144" s="210"/>
      <c r="M144" s="204" t="s">
        <v>196</v>
      </c>
      <c r="O144" s="195"/>
    </row>
    <row r="145" spans="1:104" x14ac:dyDescent="0.2">
      <c r="A145" s="203"/>
      <c r="B145" s="205"/>
      <c r="C145" s="206" t="s">
        <v>210</v>
      </c>
      <c r="D145" s="207"/>
      <c r="E145" s="208">
        <v>1.5144</v>
      </c>
      <c r="F145" s="209"/>
      <c r="G145" s="210"/>
      <c r="M145" s="204" t="s">
        <v>210</v>
      </c>
      <c r="O145" s="195"/>
    </row>
    <row r="146" spans="1:104" x14ac:dyDescent="0.2">
      <c r="A146" s="203"/>
      <c r="B146" s="205"/>
      <c r="C146" s="206" t="s">
        <v>198</v>
      </c>
      <c r="D146" s="207"/>
      <c r="E146" s="208">
        <v>0</v>
      </c>
      <c r="F146" s="209"/>
      <c r="G146" s="210"/>
      <c r="M146" s="204" t="s">
        <v>198</v>
      </c>
      <c r="O146" s="195"/>
    </row>
    <row r="147" spans="1:104" x14ac:dyDescent="0.2">
      <c r="A147" s="203"/>
      <c r="B147" s="205"/>
      <c r="C147" s="206" t="s">
        <v>211</v>
      </c>
      <c r="D147" s="207"/>
      <c r="E147" s="208">
        <v>0.2616</v>
      </c>
      <c r="F147" s="209"/>
      <c r="G147" s="210"/>
      <c r="M147" s="204" t="s">
        <v>211</v>
      </c>
      <c r="O147" s="195"/>
    </row>
    <row r="148" spans="1:104" x14ac:dyDescent="0.2">
      <c r="A148" s="211"/>
      <c r="B148" s="212" t="s">
        <v>75</v>
      </c>
      <c r="C148" s="213" t="str">
        <f>CONCATENATE(B123," ",C123)</f>
        <v>3 Svislé a kompletní konstrukce</v>
      </c>
      <c r="D148" s="214"/>
      <c r="E148" s="215"/>
      <c r="F148" s="216"/>
      <c r="G148" s="217">
        <f>SUM(G123:G147)</f>
        <v>0</v>
      </c>
      <c r="O148" s="195">
        <v>4</v>
      </c>
      <c r="BA148" s="218">
        <f>SUM(BA123:BA147)</f>
        <v>0</v>
      </c>
      <c r="BB148" s="218">
        <f>SUM(BB123:BB147)</f>
        <v>0</v>
      </c>
      <c r="BC148" s="218">
        <f>SUM(BC123:BC147)</f>
        <v>0</v>
      </c>
      <c r="BD148" s="218">
        <f>SUM(BD123:BD147)</f>
        <v>0</v>
      </c>
      <c r="BE148" s="218">
        <f>SUM(BE123:BE147)</f>
        <v>0</v>
      </c>
    </row>
    <row r="149" spans="1:104" x14ac:dyDescent="0.2">
      <c r="A149" s="188" t="s">
        <v>72</v>
      </c>
      <c r="B149" s="189" t="s">
        <v>212</v>
      </c>
      <c r="C149" s="190" t="s">
        <v>213</v>
      </c>
      <c r="D149" s="191"/>
      <c r="E149" s="192"/>
      <c r="F149" s="192"/>
      <c r="G149" s="193"/>
      <c r="H149" s="194"/>
      <c r="I149" s="194"/>
      <c r="O149" s="195">
        <v>1</v>
      </c>
    </row>
    <row r="150" spans="1:104" x14ac:dyDescent="0.2">
      <c r="A150" s="196">
        <v>26</v>
      </c>
      <c r="B150" s="197" t="s">
        <v>214</v>
      </c>
      <c r="C150" s="198" t="s">
        <v>215</v>
      </c>
      <c r="D150" s="199" t="s">
        <v>190</v>
      </c>
      <c r="E150" s="200">
        <v>104</v>
      </c>
      <c r="F150" s="200">
        <v>0</v>
      </c>
      <c r="G150" s="201">
        <f>E150*F150</f>
        <v>0</v>
      </c>
      <c r="O150" s="195">
        <v>2</v>
      </c>
      <c r="AA150" s="167">
        <v>1</v>
      </c>
      <c r="AB150" s="167">
        <v>1</v>
      </c>
      <c r="AC150" s="167">
        <v>1</v>
      </c>
      <c r="AZ150" s="167">
        <v>1</v>
      </c>
      <c r="BA150" s="167">
        <f>IF(AZ150=1,G150,0)</f>
        <v>0</v>
      </c>
      <c r="BB150" s="167">
        <f>IF(AZ150=2,G150,0)</f>
        <v>0</v>
      </c>
      <c r="BC150" s="167">
        <f>IF(AZ150=3,G150,0)</f>
        <v>0</v>
      </c>
      <c r="BD150" s="167">
        <f>IF(AZ150=4,G150,0)</f>
        <v>0</v>
      </c>
      <c r="BE150" s="167">
        <f>IF(AZ150=5,G150,0)</f>
        <v>0</v>
      </c>
      <c r="CA150" s="202">
        <v>1</v>
      </c>
      <c r="CB150" s="202">
        <v>1</v>
      </c>
      <c r="CZ150" s="167">
        <v>2.3800000000000002E-3</v>
      </c>
    </row>
    <row r="151" spans="1:104" x14ac:dyDescent="0.2">
      <c r="A151" s="203"/>
      <c r="B151" s="205"/>
      <c r="C151" s="206" t="s">
        <v>216</v>
      </c>
      <c r="D151" s="207"/>
      <c r="E151" s="208">
        <v>0</v>
      </c>
      <c r="F151" s="209"/>
      <c r="G151" s="210"/>
      <c r="M151" s="204" t="s">
        <v>216</v>
      </c>
      <c r="O151" s="195"/>
    </row>
    <row r="152" spans="1:104" x14ac:dyDescent="0.2">
      <c r="A152" s="203"/>
      <c r="B152" s="205"/>
      <c r="C152" s="206" t="s">
        <v>217</v>
      </c>
      <c r="D152" s="207"/>
      <c r="E152" s="208">
        <v>104</v>
      </c>
      <c r="F152" s="209"/>
      <c r="G152" s="210"/>
      <c r="M152" s="204" t="s">
        <v>217</v>
      </c>
      <c r="O152" s="195"/>
    </row>
    <row r="153" spans="1:104" x14ac:dyDescent="0.2">
      <c r="A153" s="196">
        <v>27</v>
      </c>
      <c r="B153" s="197" t="s">
        <v>218</v>
      </c>
      <c r="C153" s="198" t="s">
        <v>219</v>
      </c>
      <c r="D153" s="199" t="s">
        <v>95</v>
      </c>
      <c r="E153" s="200">
        <v>1</v>
      </c>
      <c r="F153" s="200">
        <v>0</v>
      </c>
      <c r="G153" s="201">
        <f>E153*F153</f>
        <v>0</v>
      </c>
      <c r="O153" s="195">
        <v>2</v>
      </c>
      <c r="AA153" s="167">
        <v>1</v>
      </c>
      <c r="AB153" s="167">
        <v>1</v>
      </c>
      <c r="AC153" s="167">
        <v>1</v>
      </c>
      <c r="AZ153" s="167">
        <v>1</v>
      </c>
      <c r="BA153" s="167">
        <f>IF(AZ153=1,G153,0)</f>
        <v>0</v>
      </c>
      <c r="BB153" s="167">
        <f>IF(AZ153=2,G153,0)</f>
        <v>0</v>
      </c>
      <c r="BC153" s="167">
        <f>IF(AZ153=3,G153,0)</f>
        <v>0</v>
      </c>
      <c r="BD153" s="167">
        <f>IF(AZ153=4,G153,0)</f>
        <v>0</v>
      </c>
      <c r="BE153" s="167">
        <f>IF(AZ153=5,G153,0)</f>
        <v>0</v>
      </c>
      <c r="CA153" s="202">
        <v>1</v>
      </c>
      <c r="CB153" s="202">
        <v>1</v>
      </c>
      <c r="CZ153" s="167">
        <v>1.1322000000000001</v>
      </c>
    </row>
    <row r="154" spans="1:104" x14ac:dyDescent="0.2">
      <c r="A154" s="203"/>
      <c r="B154" s="205"/>
      <c r="C154" s="206" t="s">
        <v>113</v>
      </c>
      <c r="D154" s="207"/>
      <c r="E154" s="208">
        <v>0</v>
      </c>
      <c r="F154" s="209"/>
      <c r="G154" s="210"/>
      <c r="M154" s="204" t="s">
        <v>113</v>
      </c>
      <c r="O154" s="195"/>
    </row>
    <row r="155" spans="1:104" x14ac:dyDescent="0.2">
      <c r="A155" s="203"/>
      <c r="B155" s="205"/>
      <c r="C155" s="206" t="s">
        <v>220</v>
      </c>
      <c r="D155" s="207"/>
      <c r="E155" s="208">
        <v>1</v>
      </c>
      <c r="F155" s="209"/>
      <c r="G155" s="210"/>
      <c r="M155" s="204" t="s">
        <v>220</v>
      </c>
      <c r="O155" s="195"/>
    </row>
    <row r="156" spans="1:104" x14ac:dyDescent="0.2">
      <c r="A156" s="196">
        <v>28</v>
      </c>
      <c r="B156" s="197" t="s">
        <v>221</v>
      </c>
      <c r="C156" s="198" t="s">
        <v>222</v>
      </c>
      <c r="D156" s="199" t="s">
        <v>190</v>
      </c>
      <c r="E156" s="200">
        <v>105.04</v>
      </c>
      <c r="F156" s="200">
        <v>0</v>
      </c>
      <c r="G156" s="201">
        <f>E156*F156</f>
        <v>0</v>
      </c>
      <c r="O156" s="195">
        <v>2</v>
      </c>
      <c r="AA156" s="167">
        <v>12</v>
      </c>
      <c r="AB156" s="167">
        <v>0</v>
      </c>
      <c r="AC156" s="167">
        <v>46</v>
      </c>
      <c r="AZ156" s="167">
        <v>1</v>
      </c>
      <c r="BA156" s="167">
        <f>IF(AZ156=1,G156,0)</f>
        <v>0</v>
      </c>
      <c r="BB156" s="167">
        <f>IF(AZ156=2,G156,0)</f>
        <v>0</v>
      </c>
      <c r="BC156" s="167">
        <f>IF(AZ156=3,G156,0)</f>
        <v>0</v>
      </c>
      <c r="BD156" s="167">
        <f>IF(AZ156=4,G156,0)</f>
        <v>0</v>
      </c>
      <c r="BE156" s="167">
        <f>IF(AZ156=5,G156,0)</f>
        <v>0</v>
      </c>
      <c r="CA156" s="202">
        <v>12</v>
      </c>
      <c r="CB156" s="202">
        <v>0</v>
      </c>
      <c r="CZ156" s="167">
        <v>8.5000000000000006E-2</v>
      </c>
    </row>
    <row r="157" spans="1:104" x14ac:dyDescent="0.2">
      <c r="A157" s="203"/>
      <c r="B157" s="205"/>
      <c r="C157" s="206" t="s">
        <v>223</v>
      </c>
      <c r="D157" s="207"/>
      <c r="E157" s="208">
        <v>105.04</v>
      </c>
      <c r="F157" s="209"/>
      <c r="G157" s="210"/>
      <c r="M157" s="204" t="s">
        <v>223</v>
      </c>
      <c r="O157" s="195"/>
    </row>
    <row r="158" spans="1:104" x14ac:dyDescent="0.2">
      <c r="A158" s="211"/>
      <c r="B158" s="212" t="s">
        <v>75</v>
      </c>
      <c r="C158" s="213" t="str">
        <f>CONCATENATE(B149," ",C149)</f>
        <v>4 Vodorovné konstrukce</v>
      </c>
      <c r="D158" s="214"/>
      <c r="E158" s="215"/>
      <c r="F158" s="216"/>
      <c r="G158" s="217">
        <f>SUM(G149:G157)</f>
        <v>0</v>
      </c>
      <c r="O158" s="195">
        <v>4</v>
      </c>
      <c r="BA158" s="218">
        <f>SUM(BA149:BA157)</f>
        <v>0</v>
      </c>
      <c r="BB158" s="218">
        <f>SUM(BB149:BB157)</f>
        <v>0</v>
      </c>
      <c r="BC158" s="218">
        <f>SUM(BC149:BC157)</f>
        <v>0</v>
      </c>
      <c r="BD158" s="218">
        <f>SUM(BD149:BD157)</f>
        <v>0</v>
      </c>
      <c r="BE158" s="218">
        <f>SUM(BE149:BE157)</f>
        <v>0</v>
      </c>
    </row>
    <row r="159" spans="1:104" x14ac:dyDescent="0.2">
      <c r="A159" s="188" t="s">
        <v>72</v>
      </c>
      <c r="B159" s="189" t="s">
        <v>224</v>
      </c>
      <c r="C159" s="190" t="s">
        <v>225</v>
      </c>
      <c r="D159" s="191"/>
      <c r="E159" s="192"/>
      <c r="F159" s="192"/>
      <c r="G159" s="193"/>
      <c r="H159" s="194"/>
      <c r="I159" s="194"/>
      <c r="O159" s="195">
        <v>1</v>
      </c>
    </row>
    <row r="160" spans="1:104" x14ac:dyDescent="0.2">
      <c r="A160" s="196">
        <v>29</v>
      </c>
      <c r="B160" s="197" t="s">
        <v>226</v>
      </c>
      <c r="C160" s="198" t="s">
        <v>227</v>
      </c>
      <c r="D160" s="199" t="s">
        <v>89</v>
      </c>
      <c r="E160" s="200">
        <v>18.239999999999998</v>
      </c>
      <c r="F160" s="200">
        <v>0</v>
      </c>
      <c r="G160" s="201">
        <f>E160*F160</f>
        <v>0</v>
      </c>
      <c r="O160" s="195">
        <v>2</v>
      </c>
      <c r="AA160" s="167">
        <v>1</v>
      </c>
      <c r="AB160" s="167">
        <v>1</v>
      </c>
      <c r="AC160" s="167">
        <v>1</v>
      </c>
      <c r="AZ160" s="167">
        <v>1</v>
      </c>
      <c r="BA160" s="167">
        <f>IF(AZ160=1,G160,0)</f>
        <v>0</v>
      </c>
      <c r="BB160" s="167">
        <f>IF(AZ160=2,G160,0)</f>
        <v>0</v>
      </c>
      <c r="BC160" s="167">
        <f>IF(AZ160=3,G160,0)</f>
        <v>0</v>
      </c>
      <c r="BD160" s="167">
        <f>IF(AZ160=4,G160,0)</f>
        <v>0</v>
      </c>
      <c r="BE160" s="167">
        <f>IF(AZ160=5,G160,0)</f>
        <v>0</v>
      </c>
      <c r="CA160" s="202">
        <v>1</v>
      </c>
      <c r="CB160" s="202">
        <v>1</v>
      </c>
      <c r="CZ160" s="167">
        <v>0.30360999999999999</v>
      </c>
    </row>
    <row r="161" spans="1:104" x14ac:dyDescent="0.2">
      <c r="A161" s="203"/>
      <c r="B161" s="205"/>
      <c r="C161" s="206" t="s">
        <v>228</v>
      </c>
      <c r="D161" s="207"/>
      <c r="E161" s="208">
        <v>0</v>
      </c>
      <c r="F161" s="209"/>
      <c r="G161" s="210"/>
      <c r="M161" s="204" t="s">
        <v>228</v>
      </c>
      <c r="O161" s="195"/>
    </row>
    <row r="162" spans="1:104" x14ac:dyDescent="0.2">
      <c r="A162" s="203"/>
      <c r="B162" s="205"/>
      <c r="C162" s="206" t="s">
        <v>90</v>
      </c>
      <c r="D162" s="207"/>
      <c r="E162" s="208">
        <v>18.239999999999998</v>
      </c>
      <c r="F162" s="209"/>
      <c r="G162" s="210"/>
      <c r="M162" s="204" t="s">
        <v>90</v>
      </c>
      <c r="O162" s="195"/>
    </row>
    <row r="163" spans="1:104" x14ac:dyDescent="0.2">
      <c r="A163" s="196">
        <v>30</v>
      </c>
      <c r="B163" s="197" t="s">
        <v>229</v>
      </c>
      <c r="C163" s="198" t="s">
        <v>230</v>
      </c>
      <c r="D163" s="199" t="s">
        <v>89</v>
      </c>
      <c r="E163" s="200">
        <v>18.239999999999998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1</v>
      </c>
      <c r="AC163" s="167">
        <v>1</v>
      </c>
      <c r="AZ163" s="167">
        <v>1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1</v>
      </c>
      <c r="CZ163" s="167">
        <v>0</v>
      </c>
    </row>
    <row r="164" spans="1:104" x14ac:dyDescent="0.2">
      <c r="A164" s="203"/>
      <c r="B164" s="205"/>
      <c r="C164" s="206" t="s">
        <v>228</v>
      </c>
      <c r="D164" s="207"/>
      <c r="E164" s="208">
        <v>0</v>
      </c>
      <c r="F164" s="209"/>
      <c r="G164" s="210"/>
      <c r="M164" s="204" t="s">
        <v>228</v>
      </c>
      <c r="O164" s="195"/>
    </row>
    <row r="165" spans="1:104" x14ac:dyDescent="0.2">
      <c r="A165" s="203"/>
      <c r="B165" s="205"/>
      <c r="C165" s="206" t="s">
        <v>90</v>
      </c>
      <c r="D165" s="207"/>
      <c r="E165" s="208">
        <v>18.239999999999998</v>
      </c>
      <c r="F165" s="209"/>
      <c r="G165" s="210"/>
      <c r="M165" s="204" t="s">
        <v>90</v>
      </c>
      <c r="O165" s="195"/>
    </row>
    <row r="166" spans="1:104" x14ac:dyDescent="0.2">
      <c r="A166" s="196">
        <v>31</v>
      </c>
      <c r="B166" s="197" t="s">
        <v>231</v>
      </c>
      <c r="C166" s="198" t="s">
        <v>232</v>
      </c>
      <c r="D166" s="199" t="s">
        <v>165</v>
      </c>
      <c r="E166" s="200">
        <v>11.1</v>
      </c>
      <c r="F166" s="200">
        <v>0</v>
      </c>
      <c r="G166" s="201">
        <f>E166*F166</f>
        <v>0</v>
      </c>
      <c r="O166" s="195">
        <v>2</v>
      </c>
      <c r="AA166" s="167">
        <v>1</v>
      </c>
      <c r="AB166" s="167">
        <v>1</v>
      </c>
      <c r="AC166" s="167">
        <v>1</v>
      </c>
      <c r="AZ166" s="167">
        <v>1</v>
      </c>
      <c r="BA166" s="167">
        <f>IF(AZ166=1,G166,0)</f>
        <v>0</v>
      </c>
      <c r="BB166" s="167">
        <f>IF(AZ166=2,G166,0)</f>
        <v>0</v>
      </c>
      <c r="BC166" s="167">
        <f>IF(AZ166=3,G166,0)</f>
        <v>0</v>
      </c>
      <c r="BD166" s="167">
        <f>IF(AZ166=4,G166,0)</f>
        <v>0</v>
      </c>
      <c r="BE166" s="167">
        <f>IF(AZ166=5,G166,0)</f>
        <v>0</v>
      </c>
      <c r="CA166" s="202">
        <v>1</v>
      </c>
      <c r="CB166" s="202">
        <v>1</v>
      </c>
      <c r="CZ166" s="167">
        <v>3.6000000000000002E-4</v>
      </c>
    </row>
    <row r="167" spans="1:104" x14ac:dyDescent="0.2">
      <c r="A167" s="203"/>
      <c r="B167" s="205"/>
      <c r="C167" s="206" t="s">
        <v>233</v>
      </c>
      <c r="D167" s="207"/>
      <c r="E167" s="208">
        <v>9.6</v>
      </c>
      <c r="F167" s="209"/>
      <c r="G167" s="210"/>
      <c r="M167" s="204" t="s">
        <v>233</v>
      </c>
      <c r="O167" s="195"/>
    </row>
    <row r="168" spans="1:104" x14ac:dyDescent="0.2">
      <c r="A168" s="203"/>
      <c r="B168" s="205"/>
      <c r="C168" s="206" t="s">
        <v>234</v>
      </c>
      <c r="D168" s="207"/>
      <c r="E168" s="208">
        <v>1.5</v>
      </c>
      <c r="F168" s="209"/>
      <c r="G168" s="210"/>
      <c r="M168" s="204" t="s">
        <v>234</v>
      </c>
      <c r="O168" s="195"/>
    </row>
    <row r="169" spans="1:104" x14ac:dyDescent="0.2">
      <c r="A169" s="196">
        <v>32</v>
      </c>
      <c r="B169" s="197" t="s">
        <v>235</v>
      </c>
      <c r="C169" s="198" t="s">
        <v>236</v>
      </c>
      <c r="D169" s="199" t="s">
        <v>89</v>
      </c>
      <c r="E169" s="200">
        <v>9.1199999999999992</v>
      </c>
      <c r="F169" s="200">
        <v>0</v>
      </c>
      <c r="G169" s="201">
        <f>E169*F169</f>
        <v>0</v>
      </c>
      <c r="O169" s="195">
        <v>2</v>
      </c>
      <c r="AA169" s="167">
        <v>12</v>
      </c>
      <c r="AB169" s="167">
        <v>0</v>
      </c>
      <c r="AC169" s="167">
        <v>16</v>
      </c>
      <c r="AZ169" s="167">
        <v>1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12</v>
      </c>
      <c r="CB169" s="202">
        <v>0</v>
      </c>
      <c r="CZ169" s="167">
        <v>5.5E-2</v>
      </c>
    </row>
    <row r="170" spans="1:104" x14ac:dyDescent="0.2">
      <c r="A170" s="203"/>
      <c r="B170" s="205"/>
      <c r="C170" s="206" t="s">
        <v>237</v>
      </c>
      <c r="D170" s="207"/>
      <c r="E170" s="208">
        <v>0</v>
      </c>
      <c r="F170" s="209"/>
      <c r="G170" s="210"/>
      <c r="M170" s="204" t="s">
        <v>237</v>
      </c>
      <c r="O170" s="195"/>
    </row>
    <row r="171" spans="1:104" x14ac:dyDescent="0.2">
      <c r="A171" s="203"/>
      <c r="B171" s="205"/>
      <c r="C171" s="206" t="s">
        <v>238</v>
      </c>
      <c r="D171" s="207"/>
      <c r="E171" s="208">
        <v>9.1199999999999992</v>
      </c>
      <c r="F171" s="209"/>
      <c r="G171" s="210"/>
      <c r="M171" s="204" t="s">
        <v>238</v>
      </c>
      <c r="O171" s="195"/>
    </row>
    <row r="172" spans="1:104" x14ac:dyDescent="0.2">
      <c r="A172" s="211"/>
      <c r="B172" s="212" t="s">
        <v>75</v>
      </c>
      <c r="C172" s="213" t="str">
        <f>CONCATENATE(B159," ",C159)</f>
        <v>5 Komunikace</v>
      </c>
      <c r="D172" s="214"/>
      <c r="E172" s="215"/>
      <c r="F172" s="216"/>
      <c r="G172" s="217">
        <f>SUM(G159:G171)</f>
        <v>0</v>
      </c>
      <c r="O172" s="195">
        <v>4</v>
      </c>
      <c r="BA172" s="218">
        <f>SUM(BA159:BA171)</f>
        <v>0</v>
      </c>
      <c r="BB172" s="218">
        <f>SUM(BB159:BB171)</f>
        <v>0</v>
      </c>
      <c r="BC172" s="218">
        <f>SUM(BC159:BC171)</f>
        <v>0</v>
      </c>
      <c r="BD172" s="218">
        <f>SUM(BD159:BD171)</f>
        <v>0</v>
      </c>
      <c r="BE172" s="218">
        <f>SUM(BE159:BE171)</f>
        <v>0</v>
      </c>
    </row>
    <row r="173" spans="1:104" x14ac:dyDescent="0.2">
      <c r="A173" s="188" t="s">
        <v>72</v>
      </c>
      <c r="B173" s="189" t="s">
        <v>239</v>
      </c>
      <c r="C173" s="190" t="s">
        <v>240</v>
      </c>
      <c r="D173" s="191"/>
      <c r="E173" s="192"/>
      <c r="F173" s="192"/>
      <c r="G173" s="193"/>
      <c r="H173" s="194"/>
      <c r="I173" s="194"/>
      <c r="O173" s="195">
        <v>1</v>
      </c>
    </row>
    <row r="174" spans="1:104" x14ac:dyDescent="0.2">
      <c r="A174" s="196">
        <v>33</v>
      </c>
      <c r="B174" s="197" t="s">
        <v>241</v>
      </c>
      <c r="C174" s="198" t="s">
        <v>242</v>
      </c>
      <c r="D174" s="199" t="s">
        <v>89</v>
      </c>
      <c r="E174" s="200">
        <v>19.600000000000001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1</v>
      </c>
      <c r="AC174" s="167">
        <v>1</v>
      </c>
      <c r="AZ174" s="167">
        <v>1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</v>
      </c>
      <c r="CB174" s="202">
        <v>1</v>
      </c>
      <c r="CZ174" s="167">
        <v>0</v>
      </c>
    </row>
    <row r="175" spans="1:104" x14ac:dyDescent="0.2">
      <c r="A175" s="203"/>
      <c r="B175" s="205"/>
      <c r="C175" s="206" t="s">
        <v>243</v>
      </c>
      <c r="D175" s="207"/>
      <c r="E175" s="208">
        <v>19.600000000000001</v>
      </c>
      <c r="F175" s="209"/>
      <c r="G175" s="210"/>
      <c r="M175" s="204" t="s">
        <v>243</v>
      </c>
      <c r="O175" s="195"/>
    </row>
    <row r="176" spans="1:104" x14ac:dyDescent="0.2">
      <c r="A176" s="196">
        <v>34</v>
      </c>
      <c r="B176" s="197" t="s">
        <v>244</v>
      </c>
      <c r="C176" s="198" t="s">
        <v>245</v>
      </c>
      <c r="D176" s="199" t="s">
        <v>165</v>
      </c>
      <c r="E176" s="200">
        <v>49.58</v>
      </c>
      <c r="F176" s="200">
        <v>0</v>
      </c>
      <c r="G176" s="201">
        <f>E176*F176</f>
        <v>0</v>
      </c>
      <c r="O176" s="195">
        <v>2</v>
      </c>
      <c r="AA176" s="167">
        <v>1</v>
      </c>
      <c r="AB176" s="167">
        <v>1</v>
      </c>
      <c r="AC176" s="167">
        <v>1</v>
      </c>
      <c r="AZ176" s="167">
        <v>1</v>
      </c>
      <c r="BA176" s="167">
        <f>IF(AZ176=1,G176,0)</f>
        <v>0</v>
      </c>
      <c r="BB176" s="167">
        <f>IF(AZ176=2,G176,0)</f>
        <v>0</v>
      </c>
      <c r="BC176" s="167">
        <f>IF(AZ176=3,G176,0)</f>
        <v>0</v>
      </c>
      <c r="BD176" s="167">
        <f>IF(AZ176=4,G176,0)</f>
        <v>0</v>
      </c>
      <c r="BE176" s="167">
        <f>IF(AZ176=5,G176,0)</f>
        <v>0</v>
      </c>
      <c r="CA176" s="202">
        <v>1</v>
      </c>
      <c r="CB176" s="202">
        <v>1</v>
      </c>
      <c r="CZ176" s="167">
        <v>0</v>
      </c>
    </row>
    <row r="177" spans="1:104" x14ac:dyDescent="0.2">
      <c r="A177" s="203"/>
      <c r="B177" s="205"/>
      <c r="C177" s="206" t="s">
        <v>246</v>
      </c>
      <c r="D177" s="207"/>
      <c r="E177" s="208">
        <v>0</v>
      </c>
      <c r="F177" s="209"/>
      <c r="G177" s="210"/>
      <c r="M177" s="204" t="s">
        <v>246</v>
      </c>
      <c r="O177" s="195"/>
    </row>
    <row r="178" spans="1:104" x14ac:dyDescent="0.2">
      <c r="A178" s="203"/>
      <c r="B178" s="205"/>
      <c r="C178" s="206" t="s">
        <v>247</v>
      </c>
      <c r="D178" s="207"/>
      <c r="E178" s="208">
        <v>26.6</v>
      </c>
      <c r="F178" s="209"/>
      <c r="G178" s="210"/>
      <c r="M178" s="204" t="s">
        <v>247</v>
      </c>
      <c r="O178" s="195"/>
    </row>
    <row r="179" spans="1:104" x14ac:dyDescent="0.2">
      <c r="A179" s="203"/>
      <c r="B179" s="205"/>
      <c r="C179" s="206" t="s">
        <v>248</v>
      </c>
      <c r="D179" s="207"/>
      <c r="E179" s="208">
        <v>0</v>
      </c>
      <c r="F179" s="209"/>
      <c r="G179" s="210"/>
      <c r="M179" s="204" t="s">
        <v>248</v>
      </c>
      <c r="O179" s="195"/>
    </row>
    <row r="180" spans="1:104" x14ac:dyDescent="0.2">
      <c r="A180" s="203"/>
      <c r="B180" s="205"/>
      <c r="C180" s="206" t="s">
        <v>249</v>
      </c>
      <c r="D180" s="207"/>
      <c r="E180" s="208">
        <v>23.2</v>
      </c>
      <c r="F180" s="209"/>
      <c r="G180" s="210"/>
      <c r="M180" s="204" t="s">
        <v>249</v>
      </c>
      <c r="O180" s="195"/>
    </row>
    <row r="181" spans="1:104" x14ac:dyDescent="0.2">
      <c r="A181" s="203"/>
      <c r="B181" s="205"/>
      <c r="C181" s="206" t="s">
        <v>250</v>
      </c>
      <c r="D181" s="207"/>
      <c r="E181" s="208">
        <v>-1.38</v>
      </c>
      <c r="F181" s="209"/>
      <c r="G181" s="210"/>
      <c r="M181" s="204" t="s">
        <v>250</v>
      </c>
      <c r="O181" s="195"/>
    </row>
    <row r="182" spans="1:104" x14ac:dyDescent="0.2">
      <c r="A182" s="203"/>
      <c r="B182" s="205"/>
      <c r="C182" s="206" t="s">
        <v>251</v>
      </c>
      <c r="D182" s="207"/>
      <c r="E182" s="208">
        <v>1.1599999999999999</v>
      </c>
      <c r="F182" s="209"/>
      <c r="G182" s="210"/>
      <c r="M182" s="204" t="s">
        <v>251</v>
      </c>
      <c r="O182" s="195"/>
    </row>
    <row r="183" spans="1:104" ht="22.5" x14ac:dyDescent="0.2">
      <c r="A183" s="196">
        <v>35</v>
      </c>
      <c r="B183" s="197" t="s">
        <v>252</v>
      </c>
      <c r="C183" s="198" t="s">
        <v>253</v>
      </c>
      <c r="D183" s="199" t="s">
        <v>89</v>
      </c>
      <c r="E183" s="200">
        <v>2.4710000000000001</v>
      </c>
      <c r="F183" s="200">
        <v>0</v>
      </c>
      <c r="G183" s="201">
        <f>E183*F183</f>
        <v>0</v>
      </c>
      <c r="O183" s="195">
        <v>2</v>
      </c>
      <c r="AA183" s="167">
        <v>12</v>
      </c>
      <c r="AB183" s="167">
        <v>0</v>
      </c>
      <c r="AC183" s="167">
        <v>75</v>
      </c>
      <c r="AZ183" s="167">
        <v>1</v>
      </c>
      <c r="BA183" s="167">
        <f>IF(AZ183=1,G183,0)</f>
        <v>0</v>
      </c>
      <c r="BB183" s="167">
        <f>IF(AZ183=2,G183,0)</f>
        <v>0</v>
      </c>
      <c r="BC183" s="167">
        <f>IF(AZ183=3,G183,0)</f>
        <v>0</v>
      </c>
      <c r="BD183" s="167">
        <f>IF(AZ183=4,G183,0)</f>
        <v>0</v>
      </c>
      <c r="BE183" s="167">
        <f>IF(AZ183=5,G183,0)</f>
        <v>0</v>
      </c>
      <c r="CA183" s="202">
        <v>12</v>
      </c>
      <c r="CB183" s="202">
        <v>0</v>
      </c>
      <c r="CZ183" s="167">
        <v>4.7539999999999999E-2</v>
      </c>
    </row>
    <row r="184" spans="1:104" x14ac:dyDescent="0.2">
      <c r="A184" s="203"/>
      <c r="B184" s="205"/>
      <c r="C184" s="206" t="s">
        <v>254</v>
      </c>
      <c r="D184" s="207"/>
      <c r="E184" s="208">
        <v>0</v>
      </c>
      <c r="F184" s="209"/>
      <c r="G184" s="210"/>
      <c r="M184" s="204" t="s">
        <v>254</v>
      </c>
      <c r="O184" s="195"/>
    </row>
    <row r="185" spans="1:104" x14ac:dyDescent="0.2">
      <c r="A185" s="203"/>
      <c r="B185" s="205"/>
      <c r="C185" s="206" t="s">
        <v>255</v>
      </c>
      <c r="D185" s="207"/>
      <c r="E185" s="208">
        <v>2.4710000000000001</v>
      </c>
      <c r="F185" s="209"/>
      <c r="G185" s="210"/>
      <c r="M185" s="204" t="s">
        <v>255</v>
      </c>
      <c r="O185" s="195"/>
    </row>
    <row r="186" spans="1:104" x14ac:dyDescent="0.2">
      <c r="A186" s="211"/>
      <c r="B186" s="212" t="s">
        <v>75</v>
      </c>
      <c r="C186" s="213" t="str">
        <f>CONCATENATE(B173," ",C173)</f>
        <v>6 Úpravy povrchu, podlahy</v>
      </c>
      <c r="D186" s="214"/>
      <c r="E186" s="215"/>
      <c r="F186" s="216"/>
      <c r="G186" s="217">
        <f>SUM(G173:G185)</f>
        <v>0</v>
      </c>
      <c r="O186" s="195">
        <v>4</v>
      </c>
      <c r="BA186" s="218">
        <f>SUM(BA173:BA185)</f>
        <v>0</v>
      </c>
      <c r="BB186" s="218">
        <f>SUM(BB173:BB185)</f>
        <v>0</v>
      </c>
      <c r="BC186" s="218">
        <f>SUM(BC173:BC185)</f>
        <v>0</v>
      </c>
      <c r="BD186" s="218">
        <f>SUM(BD173:BD185)</f>
        <v>0</v>
      </c>
      <c r="BE186" s="218">
        <f>SUM(BE173:BE185)</f>
        <v>0</v>
      </c>
    </row>
    <row r="187" spans="1:104" x14ac:dyDescent="0.2">
      <c r="A187" s="188" t="s">
        <v>72</v>
      </c>
      <c r="B187" s="189" t="s">
        <v>256</v>
      </c>
      <c r="C187" s="190" t="s">
        <v>257</v>
      </c>
      <c r="D187" s="191"/>
      <c r="E187" s="192"/>
      <c r="F187" s="192"/>
      <c r="G187" s="193"/>
      <c r="H187" s="194"/>
      <c r="I187" s="194"/>
      <c r="O187" s="195">
        <v>1</v>
      </c>
    </row>
    <row r="188" spans="1:104" ht="22.5" x14ac:dyDescent="0.2">
      <c r="A188" s="196">
        <v>36</v>
      </c>
      <c r="B188" s="197" t="s">
        <v>258</v>
      </c>
      <c r="C188" s="198" t="s">
        <v>259</v>
      </c>
      <c r="D188" s="199" t="s">
        <v>165</v>
      </c>
      <c r="E188" s="200">
        <v>22.91</v>
      </c>
      <c r="F188" s="200">
        <v>0</v>
      </c>
      <c r="G188" s="201">
        <f>E188*F188</f>
        <v>0</v>
      </c>
      <c r="O188" s="195">
        <v>2</v>
      </c>
      <c r="AA188" s="167">
        <v>1</v>
      </c>
      <c r="AB188" s="167">
        <v>1</v>
      </c>
      <c r="AC188" s="167">
        <v>1</v>
      </c>
      <c r="AZ188" s="167">
        <v>1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1</v>
      </c>
      <c r="CB188" s="202">
        <v>1</v>
      </c>
      <c r="CZ188" s="167">
        <v>2.2000000000000001E-3</v>
      </c>
    </row>
    <row r="189" spans="1:104" x14ac:dyDescent="0.2">
      <c r="A189" s="203"/>
      <c r="B189" s="205"/>
      <c r="C189" s="206" t="s">
        <v>260</v>
      </c>
      <c r="D189" s="207"/>
      <c r="E189" s="208">
        <v>0</v>
      </c>
      <c r="F189" s="209"/>
      <c r="G189" s="210"/>
      <c r="M189" s="204" t="s">
        <v>260</v>
      </c>
      <c r="O189" s="195"/>
    </row>
    <row r="190" spans="1:104" x14ac:dyDescent="0.2">
      <c r="A190" s="203"/>
      <c r="B190" s="205"/>
      <c r="C190" s="206" t="s">
        <v>261</v>
      </c>
      <c r="D190" s="207"/>
      <c r="E190" s="208">
        <v>10</v>
      </c>
      <c r="F190" s="209"/>
      <c r="G190" s="210"/>
      <c r="M190" s="204" t="s">
        <v>261</v>
      </c>
      <c r="O190" s="195"/>
    </row>
    <row r="191" spans="1:104" x14ac:dyDescent="0.2">
      <c r="A191" s="203"/>
      <c r="B191" s="205"/>
      <c r="C191" s="206" t="s">
        <v>262</v>
      </c>
      <c r="D191" s="207"/>
      <c r="E191" s="208">
        <v>0</v>
      </c>
      <c r="F191" s="209"/>
      <c r="G191" s="210"/>
      <c r="M191" s="204" t="s">
        <v>262</v>
      </c>
      <c r="O191" s="195"/>
    </row>
    <row r="192" spans="1:104" x14ac:dyDescent="0.2">
      <c r="A192" s="203"/>
      <c r="B192" s="205"/>
      <c r="C192" s="206" t="s">
        <v>263</v>
      </c>
      <c r="D192" s="207"/>
      <c r="E192" s="208">
        <v>10.7</v>
      </c>
      <c r="F192" s="209"/>
      <c r="G192" s="210"/>
      <c r="M192" s="204" t="s">
        <v>263</v>
      </c>
      <c r="O192" s="195"/>
    </row>
    <row r="193" spans="1:104" x14ac:dyDescent="0.2">
      <c r="A193" s="203"/>
      <c r="B193" s="205"/>
      <c r="C193" s="206" t="s">
        <v>264</v>
      </c>
      <c r="D193" s="207"/>
      <c r="E193" s="208">
        <v>0</v>
      </c>
      <c r="F193" s="209"/>
      <c r="G193" s="210"/>
      <c r="M193" s="204" t="s">
        <v>264</v>
      </c>
      <c r="O193" s="195"/>
    </row>
    <row r="194" spans="1:104" x14ac:dyDescent="0.2">
      <c r="A194" s="203"/>
      <c r="B194" s="205"/>
      <c r="C194" s="206" t="s">
        <v>265</v>
      </c>
      <c r="D194" s="207"/>
      <c r="E194" s="208">
        <v>2.21</v>
      </c>
      <c r="F194" s="209"/>
      <c r="G194" s="210"/>
      <c r="M194" s="204" t="s">
        <v>265</v>
      </c>
      <c r="O194" s="195"/>
    </row>
    <row r="195" spans="1:104" ht="22.5" x14ac:dyDescent="0.2">
      <c r="A195" s="196">
        <v>37</v>
      </c>
      <c r="B195" s="197" t="s">
        <v>266</v>
      </c>
      <c r="C195" s="198" t="s">
        <v>267</v>
      </c>
      <c r="D195" s="199" t="s">
        <v>190</v>
      </c>
      <c r="E195" s="200">
        <v>7</v>
      </c>
      <c r="F195" s="200">
        <v>0</v>
      </c>
      <c r="G195" s="201">
        <f>E195*F195</f>
        <v>0</v>
      </c>
      <c r="O195" s="195">
        <v>2</v>
      </c>
      <c r="AA195" s="167">
        <v>1</v>
      </c>
      <c r="AB195" s="167">
        <v>1</v>
      </c>
      <c r="AC195" s="167">
        <v>1</v>
      </c>
      <c r="AZ195" s="167">
        <v>1</v>
      </c>
      <c r="BA195" s="167">
        <f>IF(AZ195=1,G195,0)</f>
        <v>0</v>
      </c>
      <c r="BB195" s="167">
        <f>IF(AZ195=2,G195,0)</f>
        <v>0</v>
      </c>
      <c r="BC195" s="167">
        <f>IF(AZ195=3,G195,0)</f>
        <v>0</v>
      </c>
      <c r="BD195" s="167">
        <f>IF(AZ195=4,G195,0)</f>
        <v>0</v>
      </c>
      <c r="BE195" s="167">
        <f>IF(AZ195=5,G195,0)</f>
        <v>0</v>
      </c>
      <c r="CA195" s="202">
        <v>1</v>
      </c>
      <c r="CB195" s="202">
        <v>1</v>
      </c>
      <c r="CZ195" s="167">
        <v>0.20796000000000001</v>
      </c>
    </row>
    <row r="196" spans="1:104" x14ac:dyDescent="0.2">
      <c r="A196" s="203"/>
      <c r="B196" s="205"/>
      <c r="C196" s="206" t="s">
        <v>268</v>
      </c>
      <c r="D196" s="207"/>
      <c r="E196" s="208">
        <v>0</v>
      </c>
      <c r="F196" s="209"/>
      <c r="G196" s="210"/>
      <c r="M196" s="204" t="s">
        <v>268</v>
      </c>
      <c r="O196" s="195"/>
    </row>
    <row r="197" spans="1:104" x14ac:dyDescent="0.2">
      <c r="A197" s="203"/>
      <c r="B197" s="205"/>
      <c r="C197" s="206" t="s">
        <v>224</v>
      </c>
      <c r="D197" s="207"/>
      <c r="E197" s="208">
        <v>5</v>
      </c>
      <c r="F197" s="209"/>
      <c r="G197" s="210"/>
      <c r="M197" s="204">
        <v>5</v>
      </c>
      <c r="O197" s="195"/>
    </row>
    <row r="198" spans="1:104" x14ac:dyDescent="0.2">
      <c r="A198" s="203"/>
      <c r="B198" s="205"/>
      <c r="C198" s="206" t="s">
        <v>269</v>
      </c>
      <c r="D198" s="207"/>
      <c r="E198" s="208">
        <v>0</v>
      </c>
      <c r="F198" s="209"/>
      <c r="G198" s="210"/>
      <c r="M198" s="204" t="s">
        <v>269</v>
      </c>
      <c r="O198" s="195"/>
    </row>
    <row r="199" spans="1:104" x14ac:dyDescent="0.2">
      <c r="A199" s="203"/>
      <c r="B199" s="205"/>
      <c r="C199" s="206" t="s">
        <v>147</v>
      </c>
      <c r="D199" s="207"/>
      <c r="E199" s="208">
        <v>2</v>
      </c>
      <c r="F199" s="209"/>
      <c r="G199" s="210"/>
      <c r="M199" s="204">
        <v>2</v>
      </c>
      <c r="O199" s="195"/>
    </row>
    <row r="200" spans="1:104" ht="22.5" x14ac:dyDescent="0.2">
      <c r="A200" s="196">
        <v>38</v>
      </c>
      <c r="B200" s="197" t="s">
        <v>270</v>
      </c>
      <c r="C200" s="198" t="s">
        <v>271</v>
      </c>
      <c r="D200" s="199" t="s">
        <v>190</v>
      </c>
      <c r="E200" s="200">
        <v>1</v>
      </c>
      <c r="F200" s="200">
        <v>0</v>
      </c>
      <c r="G200" s="201">
        <f>E200*F200</f>
        <v>0</v>
      </c>
      <c r="O200" s="195">
        <v>2</v>
      </c>
      <c r="AA200" s="167">
        <v>1</v>
      </c>
      <c r="AB200" s="167">
        <v>1</v>
      </c>
      <c r="AC200" s="167">
        <v>1</v>
      </c>
      <c r="AZ200" s="167">
        <v>1</v>
      </c>
      <c r="BA200" s="167">
        <f>IF(AZ200=1,G200,0)</f>
        <v>0</v>
      </c>
      <c r="BB200" s="167">
        <f>IF(AZ200=2,G200,0)</f>
        <v>0</v>
      </c>
      <c r="BC200" s="167">
        <f>IF(AZ200=3,G200,0)</f>
        <v>0</v>
      </c>
      <c r="BD200" s="167">
        <f>IF(AZ200=4,G200,0)</f>
        <v>0</v>
      </c>
      <c r="BE200" s="167">
        <f>IF(AZ200=5,G200,0)</f>
        <v>0</v>
      </c>
      <c r="CA200" s="202">
        <v>1</v>
      </c>
      <c r="CB200" s="202">
        <v>1</v>
      </c>
      <c r="CZ200" s="167">
        <v>0.45743</v>
      </c>
    </row>
    <row r="201" spans="1:104" x14ac:dyDescent="0.2">
      <c r="A201" s="203"/>
      <c r="B201" s="205"/>
      <c r="C201" s="206" t="s">
        <v>73</v>
      </c>
      <c r="D201" s="207"/>
      <c r="E201" s="208">
        <v>1</v>
      </c>
      <c r="F201" s="209"/>
      <c r="G201" s="210"/>
      <c r="M201" s="204">
        <v>1</v>
      </c>
      <c r="O201" s="195"/>
    </row>
    <row r="202" spans="1:104" ht="22.5" x14ac:dyDescent="0.2">
      <c r="A202" s="196">
        <v>39</v>
      </c>
      <c r="B202" s="197" t="s">
        <v>272</v>
      </c>
      <c r="C202" s="198" t="s">
        <v>273</v>
      </c>
      <c r="D202" s="199" t="s">
        <v>190</v>
      </c>
      <c r="E202" s="200">
        <v>1</v>
      </c>
      <c r="F202" s="200">
        <v>0</v>
      </c>
      <c r="G202" s="201">
        <f>E202*F202</f>
        <v>0</v>
      </c>
      <c r="O202" s="195">
        <v>2</v>
      </c>
      <c r="AA202" s="167">
        <v>12</v>
      </c>
      <c r="AB202" s="167">
        <v>0</v>
      </c>
      <c r="AC202" s="167">
        <v>66</v>
      </c>
      <c r="AZ202" s="167">
        <v>1</v>
      </c>
      <c r="BA202" s="167">
        <f>IF(AZ202=1,G202,0)</f>
        <v>0</v>
      </c>
      <c r="BB202" s="167">
        <f>IF(AZ202=2,G202,0)</f>
        <v>0</v>
      </c>
      <c r="BC202" s="167">
        <f>IF(AZ202=3,G202,0)</f>
        <v>0</v>
      </c>
      <c r="BD202" s="167">
        <f>IF(AZ202=4,G202,0)</f>
        <v>0</v>
      </c>
      <c r="BE202" s="167">
        <f>IF(AZ202=5,G202,0)</f>
        <v>0</v>
      </c>
      <c r="CA202" s="202">
        <v>12</v>
      </c>
      <c r="CB202" s="202">
        <v>0</v>
      </c>
      <c r="CZ202" s="167">
        <v>1.66E-3</v>
      </c>
    </row>
    <row r="203" spans="1:104" x14ac:dyDescent="0.2">
      <c r="A203" s="203"/>
      <c r="B203" s="205"/>
      <c r="C203" s="206" t="s">
        <v>274</v>
      </c>
      <c r="D203" s="207"/>
      <c r="E203" s="208">
        <v>0</v>
      </c>
      <c r="F203" s="209"/>
      <c r="G203" s="210"/>
      <c r="M203" s="204" t="s">
        <v>274</v>
      </c>
      <c r="O203" s="195"/>
    </row>
    <row r="204" spans="1:104" x14ac:dyDescent="0.2">
      <c r="A204" s="203"/>
      <c r="B204" s="205"/>
      <c r="C204" s="206" t="s">
        <v>73</v>
      </c>
      <c r="D204" s="207"/>
      <c r="E204" s="208">
        <v>1</v>
      </c>
      <c r="F204" s="209"/>
      <c r="G204" s="210"/>
      <c r="M204" s="204">
        <v>1</v>
      </c>
      <c r="O204" s="195"/>
    </row>
    <row r="205" spans="1:104" ht="22.5" x14ac:dyDescent="0.2">
      <c r="A205" s="196">
        <v>40</v>
      </c>
      <c r="B205" s="197" t="s">
        <v>272</v>
      </c>
      <c r="C205" s="198" t="s">
        <v>275</v>
      </c>
      <c r="D205" s="199" t="s">
        <v>190</v>
      </c>
      <c r="E205" s="200">
        <v>1</v>
      </c>
      <c r="F205" s="200">
        <v>0</v>
      </c>
      <c r="G205" s="201">
        <f>E205*F205</f>
        <v>0</v>
      </c>
      <c r="O205" s="195">
        <v>2</v>
      </c>
      <c r="AA205" s="167">
        <v>12</v>
      </c>
      <c r="AB205" s="167">
        <v>0</v>
      </c>
      <c r="AC205" s="167">
        <v>29</v>
      </c>
      <c r="AZ205" s="167">
        <v>1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12</v>
      </c>
      <c r="CB205" s="202">
        <v>0</v>
      </c>
      <c r="CZ205" s="167">
        <v>1.66E-3</v>
      </c>
    </row>
    <row r="206" spans="1:104" x14ac:dyDescent="0.2">
      <c r="A206" s="203"/>
      <c r="B206" s="205"/>
      <c r="C206" s="206" t="s">
        <v>276</v>
      </c>
      <c r="D206" s="207"/>
      <c r="E206" s="208">
        <v>0</v>
      </c>
      <c r="F206" s="209"/>
      <c r="G206" s="210"/>
      <c r="M206" s="204" t="s">
        <v>276</v>
      </c>
      <c r="O206" s="195"/>
    </row>
    <row r="207" spans="1:104" x14ac:dyDescent="0.2">
      <c r="A207" s="203"/>
      <c r="B207" s="205"/>
      <c r="C207" s="206" t="s">
        <v>73</v>
      </c>
      <c r="D207" s="207"/>
      <c r="E207" s="208">
        <v>1</v>
      </c>
      <c r="F207" s="209"/>
      <c r="G207" s="210"/>
      <c r="M207" s="204">
        <v>1</v>
      </c>
      <c r="O207" s="195"/>
    </row>
    <row r="208" spans="1:104" x14ac:dyDescent="0.2">
      <c r="A208" s="196">
        <v>41</v>
      </c>
      <c r="B208" s="197" t="s">
        <v>277</v>
      </c>
      <c r="C208" s="198" t="s">
        <v>278</v>
      </c>
      <c r="D208" s="199" t="s">
        <v>190</v>
      </c>
      <c r="E208" s="200">
        <v>2</v>
      </c>
      <c r="F208" s="200">
        <v>0</v>
      </c>
      <c r="G208" s="201">
        <f>E208*F208</f>
        <v>0</v>
      </c>
      <c r="O208" s="195">
        <v>2</v>
      </c>
      <c r="AA208" s="167">
        <v>3</v>
      </c>
      <c r="AB208" s="167">
        <v>1</v>
      </c>
      <c r="AC208" s="167" t="s">
        <v>277</v>
      </c>
      <c r="AZ208" s="167">
        <v>1</v>
      </c>
      <c r="BA208" s="167">
        <f>IF(AZ208=1,G208,0)</f>
        <v>0</v>
      </c>
      <c r="BB208" s="167">
        <f>IF(AZ208=2,G208,0)</f>
        <v>0</v>
      </c>
      <c r="BC208" s="167">
        <f>IF(AZ208=3,G208,0)</f>
        <v>0</v>
      </c>
      <c r="BD208" s="167">
        <f>IF(AZ208=4,G208,0)</f>
        <v>0</v>
      </c>
      <c r="BE208" s="167">
        <f>IF(AZ208=5,G208,0)</f>
        <v>0</v>
      </c>
      <c r="CA208" s="202">
        <v>3</v>
      </c>
      <c r="CB208" s="202">
        <v>1</v>
      </c>
      <c r="CZ208" s="167">
        <v>5.0899999999999999E-3</v>
      </c>
    </row>
    <row r="209" spans="1:104" x14ac:dyDescent="0.2">
      <c r="A209" s="203"/>
      <c r="B209" s="205"/>
      <c r="C209" s="206" t="s">
        <v>147</v>
      </c>
      <c r="D209" s="207"/>
      <c r="E209" s="208">
        <v>2</v>
      </c>
      <c r="F209" s="209"/>
      <c r="G209" s="210"/>
      <c r="M209" s="204">
        <v>2</v>
      </c>
      <c r="O209" s="195"/>
    </row>
    <row r="210" spans="1:104" x14ac:dyDescent="0.2">
      <c r="A210" s="196">
        <v>42</v>
      </c>
      <c r="B210" s="197" t="s">
        <v>279</v>
      </c>
      <c r="C210" s="198" t="s">
        <v>280</v>
      </c>
      <c r="D210" s="199" t="s">
        <v>190</v>
      </c>
      <c r="E210" s="200">
        <v>2</v>
      </c>
      <c r="F210" s="200">
        <v>0</v>
      </c>
      <c r="G210" s="201">
        <f>E210*F210</f>
        <v>0</v>
      </c>
      <c r="O210" s="195">
        <v>2</v>
      </c>
      <c r="AA210" s="167">
        <v>3</v>
      </c>
      <c r="AB210" s="167">
        <v>1</v>
      </c>
      <c r="AC210" s="167" t="s">
        <v>279</v>
      </c>
      <c r="AZ210" s="167">
        <v>1</v>
      </c>
      <c r="BA210" s="167">
        <f>IF(AZ210=1,G210,0)</f>
        <v>0</v>
      </c>
      <c r="BB210" s="167">
        <f>IF(AZ210=2,G210,0)</f>
        <v>0</v>
      </c>
      <c r="BC210" s="167">
        <f>IF(AZ210=3,G210,0)</f>
        <v>0</v>
      </c>
      <c r="BD210" s="167">
        <f>IF(AZ210=4,G210,0)</f>
        <v>0</v>
      </c>
      <c r="BE210" s="167">
        <f>IF(AZ210=5,G210,0)</f>
        <v>0</v>
      </c>
      <c r="CA210" s="202">
        <v>3</v>
      </c>
      <c r="CB210" s="202">
        <v>1</v>
      </c>
      <c r="CZ210" s="167">
        <v>6.1399999999999996E-3</v>
      </c>
    </row>
    <row r="211" spans="1:104" x14ac:dyDescent="0.2">
      <c r="A211" s="203"/>
      <c r="B211" s="205"/>
      <c r="C211" s="206" t="s">
        <v>147</v>
      </c>
      <c r="D211" s="207"/>
      <c r="E211" s="208">
        <v>2</v>
      </c>
      <c r="F211" s="209"/>
      <c r="G211" s="210"/>
      <c r="M211" s="204">
        <v>2</v>
      </c>
      <c r="O211" s="195"/>
    </row>
    <row r="212" spans="1:104" x14ac:dyDescent="0.2">
      <c r="A212" s="196">
        <v>43</v>
      </c>
      <c r="B212" s="197" t="s">
        <v>281</v>
      </c>
      <c r="C212" s="198" t="s">
        <v>282</v>
      </c>
      <c r="D212" s="199" t="s">
        <v>190</v>
      </c>
      <c r="E212" s="200">
        <v>2</v>
      </c>
      <c r="F212" s="200">
        <v>0</v>
      </c>
      <c r="G212" s="201">
        <f>E212*F212</f>
        <v>0</v>
      </c>
      <c r="O212" s="195">
        <v>2</v>
      </c>
      <c r="AA212" s="167">
        <v>3</v>
      </c>
      <c r="AB212" s="167">
        <v>1</v>
      </c>
      <c r="AC212" s="167">
        <v>28697147</v>
      </c>
      <c r="AZ212" s="167">
        <v>1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3</v>
      </c>
      <c r="CB212" s="202">
        <v>1</v>
      </c>
      <c r="CZ212" s="167">
        <v>4.1599999999999996E-3</v>
      </c>
    </row>
    <row r="213" spans="1:104" x14ac:dyDescent="0.2">
      <c r="A213" s="196">
        <v>44</v>
      </c>
      <c r="B213" s="197" t="s">
        <v>283</v>
      </c>
      <c r="C213" s="198" t="s">
        <v>284</v>
      </c>
      <c r="D213" s="199" t="s">
        <v>190</v>
      </c>
      <c r="E213" s="200">
        <v>1</v>
      </c>
      <c r="F213" s="200">
        <v>0</v>
      </c>
      <c r="G213" s="201">
        <f>E213*F213</f>
        <v>0</v>
      </c>
      <c r="O213" s="195">
        <v>2</v>
      </c>
      <c r="AA213" s="167">
        <v>3</v>
      </c>
      <c r="AB213" s="167">
        <v>1</v>
      </c>
      <c r="AC213" s="167">
        <v>55340322</v>
      </c>
      <c r="AZ213" s="167">
        <v>1</v>
      </c>
      <c r="BA213" s="167">
        <f>IF(AZ213=1,G213,0)</f>
        <v>0</v>
      </c>
      <c r="BB213" s="167">
        <f>IF(AZ213=2,G213,0)</f>
        <v>0</v>
      </c>
      <c r="BC213" s="167">
        <f>IF(AZ213=3,G213,0)</f>
        <v>0</v>
      </c>
      <c r="BD213" s="167">
        <f>IF(AZ213=4,G213,0)</f>
        <v>0</v>
      </c>
      <c r="BE213" s="167">
        <f>IF(AZ213=5,G213,0)</f>
        <v>0</v>
      </c>
      <c r="CA213" s="202">
        <v>3</v>
      </c>
      <c r="CB213" s="202">
        <v>1</v>
      </c>
      <c r="CZ213" s="167">
        <v>0.16500000000000001</v>
      </c>
    </row>
    <row r="214" spans="1:104" x14ac:dyDescent="0.2">
      <c r="A214" s="203"/>
      <c r="B214" s="205"/>
      <c r="C214" s="206" t="s">
        <v>285</v>
      </c>
      <c r="D214" s="207"/>
      <c r="E214" s="208">
        <v>0</v>
      </c>
      <c r="F214" s="209"/>
      <c r="G214" s="210"/>
      <c r="M214" s="204" t="s">
        <v>285</v>
      </c>
      <c r="O214" s="195"/>
    </row>
    <row r="215" spans="1:104" x14ac:dyDescent="0.2">
      <c r="A215" s="203"/>
      <c r="B215" s="205"/>
      <c r="C215" s="206" t="s">
        <v>73</v>
      </c>
      <c r="D215" s="207"/>
      <c r="E215" s="208">
        <v>1</v>
      </c>
      <c r="F215" s="209"/>
      <c r="G215" s="210"/>
      <c r="M215" s="204">
        <v>1</v>
      </c>
      <c r="O215" s="195"/>
    </row>
    <row r="216" spans="1:104" x14ac:dyDescent="0.2">
      <c r="A216" s="211"/>
      <c r="B216" s="212" t="s">
        <v>75</v>
      </c>
      <c r="C216" s="213" t="str">
        <f>CONCATENATE(B187," ",C187)</f>
        <v>8 Trubní vedení</v>
      </c>
      <c r="D216" s="214"/>
      <c r="E216" s="215"/>
      <c r="F216" s="216"/>
      <c r="G216" s="217">
        <f>SUM(G187:G215)</f>
        <v>0</v>
      </c>
      <c r="O216" s="195">
        <v>4</v>
      </c>
      <c r="BA216" s="218">
        <f>SUM(BA187:BA215)</f>
        <v>0</v>
      </c>
      <c r="BB216" s="218">
        <f>SUM(BB187:BB215)</f>
        <v>0</v>
      </c>
      <c r="BC216" s="218">
        <f>SUM(BC187:BC215)</f>
        <v>0</v>
      </c>
      <c r="BD216" s="218">
        <f>SUM(BD187:BD215)</f>
        <v>0</v>
      </c>
      <c r="BE216" s="218">
        <f>SUM(BE187:BE215)</f>
        <v>0</v>
      </c>
    </row>
    <row r="217" spans="1:104" x14ac:dyDescent="0.2">
      <c r="A217" s="188" t="s">
        <v>72</v>
      </c>
      <c r="B217" s="189" t="s">
        <v>286</v>
      </c>
      <c r="C217" s="190" t="s">
        <v>287</v>
      </c>
      <c r="D217" s="191"/>
      <c r="E217" s="192"/>
      <c r="F217" s="192"/>
      <c r="G217" s="193"/>
      <c r="H217" s="194"/>
      <c r="I217" s="194"/>
      <c r="O217" s="195">
        <v>1</v>
      </c>
    </row>
    <row r="218" spans="1:104" x14ac:dyDescent="0.2">
      <c r="A218" s="196">
        <v>45</v>
      </c>
      <c r="B218" s="197" t="s">
        <v>288</v>
      </c>
      <c r="C218" s="198" t="s">
        <v>289</v>
      </c>
      <c r="D218" s="199" t="s">
        <v>89</v>
      </c>
      <c r="E218" s="200">
        <v>45.6</v>
      </c>
      <c r="F218" s="200">
        <v>0</v>
      </c>
      <c r="G218" s="201">
        <f>E218*F218</f>
        <v>0</v>
      </c>
      <c r="O218" s="195">
        <v>2</v>
      </c>
      <c r="AA218" s="167">
        <v>1</v>
      </c>
      <c r="AB218" s="167">
        <v>1</v>
      </c>
      <c r="AC218" s="167">
        <v>1</v>
      </c>
      <c r="AZ218" s="167">
        <v>1</v>
      </c>
      <c r="BA218" s="167">
        <f>IF(AZ218=1,G218,0)</f>
        <v>0</v>
      </c>
      <c r="BB218" s="167">
        <f>IF(AZ218=2,G218,0)</f>
        <v>0</v>
      </c>
      <c r="BC218" s="167">
        <f>IF(AZ218=3,G218,0)</f>
        <v>0</v>
      </c>
      <c r="BD218" s="167">
        <f>IF(AZ218=4,G218,0)</f>
        <v>0</v>
      </c>
      <c r="BE218" s="167">
        <f>IF(AZ218=5,G218,0)</f>
        <v>0</v>
      </c>
      <c r="CA218" s="202">
        <v>1</v>
      </c>
      <c r="CB218" s="202">
        <v>1</v>
      </c>
      <c r="CZ218" s="167">
        <v>0</v>
      </c>
    </row>
    <row r="219" spans="1:104" x14ac:dyDescent="0.2">
      <c r="A219" s="203"/>
      <c r="B219" s="205"/>
      <c r="C219" s="206" t="s">
        <v>290</v>
      </c>
      <c r="D219" s="207"/>
      <c r="E219" s="208">
        <v>45.6</v>
      </c>
      <c r="F219" s="209"/>
      <c r="G219" s="210"/>
      <c r="M219" s="204" t="s">
        <v>290</v>
      </c>
      <c r="O219" s="195"/>
    </row>
    <row r="220" spans="1:104" x14ac:dyDescent="0.2">
      <c r="A220" s="211"/>
      <c r="B220" s="212" t="s">
        <v>75</v>
      </c>
      <c r="C220" s="213" t="str">
        <f>CONCATENATE(B217," ",C217)</f>
        <v>93 Dokončovací práce inženýrských staveb</v>
      </c>
      <c r="D220" s="214"/>
      <c r="E220" s="215"/>
      <c r="F220" s="216"/>
      <c r="G220" s="217">
        <f>SUM(G217:G219)</f>
        <v>0</v>
      </c>
      <c r="O220" s="195">
        <v>4</v>
      </c>
      <c r="BA220" s="218">
        <f>SUM(BA217:BA219)</f>
        <v>0</v>
      </c>
      <c r="BB220" s="218">
        <f>SUM(BB217:BB219)</f>
        <v>0</v>
      </c>
      <c r="BC220" s="218">
        <f>SUM(BC217:BC219)</f>
        <v>0</v>
      </c>
      <c r="BD220" s="218">
        <f>SUM(BD217:BD219)</f>
        <v>0</v>
      </c>
      <c r="BE220" s="218">
        <f>SUM(BE217:BE219)</f>
        <v>0</v>
      </c>
    </row>
    <row r="221" spans="1:104" x14ac:dyDescent="0.2">
      <c r="A221" s="188" t="s">
        <v>72</v>
      </c>
      <c r="B221" s="189" t="s">
        <v>291</v>
      </c>
      <c r="C221" s="190" t="s">
        <v>292</v>
      </c>
      <c r="D221" s="191"/>
      <c r="E221" s="192"/>
      <c r="F221" s="192"/>
      <c r="G221" s="193"/>
      <c r="H221" s="194"/>
      <c r="I221" s="194"/>
      <c r="O221" s="195">
        <v>1</v>
      </c>
    </row>
    <row r="222" spans="1:104" x14ac:dyDescent="0.2">
      <c r="A222" s="196">
        <v>46</v>
      </c>
      <c r="B222" s="197" t="s">
        <v>293</v>
      </c>
      <c r="C222" s="198" t="s">
        <v>294</v>
      </c>
      <c r="D222" s="199" t="s">
        <v>190</v>
      </c>
      <c r="E222" s="200">
        <v>5</v>
      </c>
      <c r="F222" s="200">
        <v>0</v>
      </c>
      <c r="G222" s="201">
        <f>E222*F222</f>
        <v>0</v>
      </c>
      <c r="O222" s="195">
        <v>2</v>
      </c>
      <c r="AA222" s="167">
        <v>1</v>
      </c>
      <c r="AB222" s="167">
        <v>1</v>
      </c>
      <c r="AC222" s="167">
        <v>1</v>
      </c>
      <c r="AZ222" s="167">
        <v>1</v>
      </c>
      <c r="BA222" s="167">
        <f>IF(AZ222=1,G222,0)</f>
        <v>0</v>
      </c>
      <c r="BB222" s="167">
        <f>IF(AZ222=2,G222,0)</f>
        <v>0</v>
      </c>
      <c r="BC222" s="167">
        <f>IF(AZ222=3,G222,0)</f>
        <v>0</v>
      </c>
      <c r="BD222" s="167">
        <f>IF(AZ222=4,G222,0)</f>
        <v>0</v>
      </c>
      <c r="BE222" s="167">
        <f>IF(AZ222=5,G222,0)</f>
        <v>0</v>
      </c>
      <c r="CA222" s="202">
        <v>1</v>
      </c>
      <c r="CB222" s="202">
        <v>1</v>
      </c>
      <c r="CZ222" s="167">
        <v>4.0000000000000003E-5</v>
      </c>
    </row>
    <row r="223" spans="1:104" x14ac:dyDescent="0.2">
      <c r="A223" s="203"/>
      <c r="B223" s="205"/>
      <c r="C223" s="206" t="s">
        <v>295</v>
      </c>
      <c r="D223" s="207"/>
      <c r="E223" s="208">
        <v>0</v>
      </c>
      <c r="F223" s="209"/>
      <c r="G223" s="210"/>
      <c r="M223" s="204" t="s">
        <v>295</v>
      </c>
      <c r="O223" s="195"/>
    </row>
    <row r="224" spans="1:104" x14ac:dyDescent="0.2">
      <c r="A224" s="203"/>
      <c r="B224" s="205"/>
      <c r="C224" s="206" t="s">
        <v>182</v>
      </c>
      <c r="D224" s="207"/>
      <c r="E224" s="208">
        <v>3</v>
      </c>
      <c r="F224" s="209"/>
      <c r="G224" s="210"/>
      <c r="M224" s="204">
        <v>3</v>
      </c>
      <c r="O224" s="195"/>
    </row>
    <row r="225" spans="1:104" x14ac:dyDescent="0.2">
      <c r="A225" s="203"/>
      <c r="B225" s="205"/>
      <c r="C225" s="206" t="s">
        <v>296</v>
      </c>
      <c r="D225" s="207"/>
      <c r="E225" s="208">
        <v>0</v>
      </c>
      <c r="F225" s="209"/>
      <c r="G225" s="210"/>
      <c r="M225" s="204" t="s">
        <v>296</v>
      </c>
      <c r="O225" s="195"/>
    </row>
    <row r="226" spans="1:104" x14ac:dyDescent="0.2">
      <c r="A226" s="203"/>
      <c r="B226" s="205"/>
      <c r="C226" s="206" t="s">
        <v>147</v>
      </c>
      <c r="D226" s="207"/>
      <c r="E226" s="208">
        <v>2</v>
      </c>
      <c r="F226" s="209"/>
      <c r="G226" s="210"/>
      <c r="M226" s="204">
        <v>2</v>
      </c>
      <c r="O226" s="195"/>
    </row>
    <row r="227" spans="1:104" x14ac:dyDescent="0.2">
      <c r="A227" s="196">
        <v>47</v>
      </c>
      <c r="B227" s="197" t="s">
        <v>297</v>
      </c>
      <c r="C227" s="198" t="s">
        <v>298</v>
      </c>
      <c r="D227" s="199" t="s">
        <v>190</v>
      </c>
      <c r="E227" s="200">
        <v>5</v>
      </c>
      <c r="F227" s="200">
        <v>0</v>
      </c>
      <c r="G227" s="201">
        <f>E227*F227</f>
        <v>0</v>
      </c>
      <c r="O227" s="195">
        <v>2</v>
      </c>
      <c r="AA227" s="167">
        <v>12</v>
      </c>
      <c r="AB227" s="167">
        <v>0</v>
      </c>
      <c r="AC227" s="167">
        <v>72</v>
      </c>
      <c r="AZ227" s="167">
        <v>1</v>
      </c>
      <c r="BA227" s="167">
        <f>IF(AZ227=1,G227,0)</f>
        <v>0</v>
      </c>
      <c r="BB227" s="167">
        <f>IF(AZ227=2,G227,0)</f>
        <v>0</v>
      </c>
      <c r="BC227" s="167">
        <f>IF(AZ227=3,G227,0)</f>
        <v>0</v>
      </c>
      <c r="BD227" s="167">
        <f>IF(AZ227=4,G227,0)</f>
        <v>0</v>
      </c>
      <c r="BE227" s="167">
        <f>IF(AZ227=5,G227,0)</f>
        <v>0</v>
      </c>
      <c r="CA227" s="202">
        <v>12</v>
      </c>
      <c r="CB227" s="202">
        <v>0</v>
      </c>
      <c r="CZ227" s="167">
        <v>8.9999999999999998E-4</v>
      </c>
    </row>
    <row r="228" spans="1:104" x14ac:dyDescent="0.2">
      <c r="A228" s="203"/>
      <c r="B228" s="205"/>
      <c r="C228" s="206" t="s">
        <v>295</v>
      </c>
      <c r="D228" s="207"/>
      <c r="E228" s="208">
        <v>0</v>
      </c>
      <c r="F228" s="209"/>
      <c r="G228" s="210"/>
      <c r="M228" s="204" t="s">
        <v>295</v>
      </c>
      <c r="O228" s="195"/>
    </row>
    <row r="229" spans="1:104" x14ac:dyDescent="0.2">
      <c r="A229" s="203"/>
      <c r="B229" s="205"/>
      <c r="C229" s="206" t="s">
        <v>182</v>
      </c>
      <c r="D229" s="207"/>
      <c r="E229" s="208">
        <v>3</v>
      </c>
      <c r="F229" s="209"/>
      <c r="G229" s="210"/>
      <c r="M229" s="204">
        <v>3</v>
      </c>
      <c r="O229" s="195"/>
    </row>
    <row r="230" spans="1:104" x14ac:dyDescent="0.2">
      <c r="A230" s="203"/>
      <c r="B230" s="205"/>
      <c r="C230" s="206" t="s">
        <v>296</v>
      </c>
      <c r="D230" s="207"/>
      <c r="E230" s="208">
        <v>0</v>
      </c>
      <c r="F230" s="209"/>
      <c r="G230" s="210"/>
      <c r="M230" s="204" t="s">
        <v>296</v>
      </c>
      <c r="O230" s="195"/>
    </row>
    <row r="231" spans="1:104" x14ac:dyDescent="0.2">
      <c r="A231" s="203"/>
      <c r="B231" s="205"/>
      <c r="C231" s="206" t="s">
        <v>147</v>
      </c>
      <c r="D231" s="207"/>
      <c r="E231" s="208">
        <v>2</v>
      </c>
      <c r="F231" s="209"/>
      <c r="G231" s="210"/>
      <c r="M231" s="204">
        <v>2</v>
      </c>
      <c r="O231" s="195"/>
    </row>
    <row r="232" spans="1:104" x14ac:dyDescent="0.2">
      <c r="A232" s="211"/>
      <c r="B232" s="212" t="s">
        <v>75</v>
      </c>
      <c r="C232" s="213" t="str">
        <f>CONCATENATE(B221," ",C221)</f>
        <v>95 Dokončovací konstrukce na pozemních stavbách</v>
      </c>
      <c r="D232" s="214"/>
      <c r="E232" s="215"/>
      <c r="F232" s="216"/>
      <c r="G232" s="217">
        <f>SUM(G221:G231)</f>
        <v>0</v>
      </c>
      <c r="O232" s="195">
        <v>4</v>
      </c>
      <c r="BA232" s="218">
        <f>SUM(BA221:BA231)</f>
        <v>0</v>
      </c>
      <c r="BB232" s="218">
        <f>SUM(BB221:BB231)</f>
        <v>0</v>
      </c>
      <c r="BC232" s="218">
        <f>SUM(BC221:BC231)</f>
        <v>0</v>
      </c>
      <c r="BD232" s="218">
        <f>SUM(BD221:BD231)</f>
        <v>0</v>
      </c>
      <c r="BE232" s="218">
        <f>SUM(BE221:BE231)</f>
        <v>0</v>
      </c>
    </row>
    <row r="233" spans="1:104" x14ac:dyDescent="0.2">
      <c r="A233" s="188" t="s">
        <v>72</v>
      </c>
      <c r="B233" s="189" t="s">
        <v>299</v>
      </c>
      <c r="C233" s="190" t="s">
        <v>300</v>
      </c>
      <c r="D233" s="191"/>
      <c r="E233" s="192"/>
      <c r="F233" s="192"/>
      <c r="G233" s="193"/>
      <c r="H233" s="194"/>
      <c r="I233" s="194"/>
      <c r="O233" s="195">
        <v>1</v>
      </c>
    </row>
    <row r="234" spans="1:104" x14ac:dyDescent="0.2">
      <c r="A234" s="196">
        <v>48</v>
      </c>
      <c r="B234" s="197" t="s">
        <v>301</v>
      </c>
      <c r="C234" s="198" t="s">
        <v>302</v>
      </c>
      <c r="D234" s="199" t="s">
        <v>89</v>
      </c>
      <c r="E234" s="200">
        <v>3.883</v>
      </c>
      <c r="F234" s="200">
        <v>0</v>
      </c>
      <c r="G234" s="201">
        <f>E234*F234</f>
        <v>0</v>
      </c>
      <c r="O234" s="195">
        <v>2</v>
      </c>
      <c r="AA234" s="167">
        <v>1</v>
      </c>
      <c r="AB234" s="167">
        <v>1</v>
      </c>
      <c r="AC234" s="167">
        <v>1</v>
      </c>
      <c r="AZ234" s="167">
        <v>1</v>
      </c>
      <c r="BA234" s="167">
        <f>IF(AZ234=1,G234,0)</f>
        <v>0</v>
      </c>
      <c r="BB234" s="167">
        <f>IF(AZ234=2,G234,0)</f>
        <v>0</v>
      </c>
      <c r="BC234" s="167">
        <f>IF(AZ234=3,G234,0)</f>
        <v>0</v>
      </c>
      <c r="BD234" s="167">
        <f>IF(AZ234=4,G234,0)</f>
        <v>0</v>
      </c>
      <c r="BE234" s="167">
        <f>IF(AZ234=5,G234,0)</f>
        <v>0</v>
      </c>
      <c r="CA234" s="202">
        <v>1</v>
      </c>
      <c r="CB234" s="202">
        <v>1</v>
      </c>
      <c r="CZ234" s="167">
        <v>3.4000000000000002E-4</v>
      </c>
    </row>
    <row r="235" spans="1:104" ht="22.5" x14ac:dyDescent="0.2">
      <c r="A235" s="203"/>
      <c r="B235" s="205"/>
      <c r="C235" s="206" t="s">
        <v>303</v>
      </c>
      <c r="D235" s="207"/>
      <c r="E235" s="208">
        <v>0</v>
      </c>
      <c r="F235" s="209"/>
      <c r="G235" s="210"/>
      <c r="M235" s="204" t="s">
        <v>303</v>
      </c>
      <c r="O235" s="195"/>
    </row>
    <row r="236" spans="1:104" x14ac:dyDescent="0.2">
      <c r="A236" s="203"/>
      <c r="B236" s="205"/>
      <c r="C236" s="206" t="s">
        <v>304</v>
      </c>
      <c r="D236" s="207"/>
      <c r="E236" s="208">
        <v>3.883</v>
      </c>
      <c r="F236" s="209"/>
      <c r="G236" s="210"/>
      <c r="M236" s="204" t="s">
        <v>304</v>
      </c>
      <c r="O236" s="195"/>
    </row>
    <row r="237" spans="1:104" x14ac:dyDescent="0.2">
      <c r="A237" s="211"/>
      <c r="B237" s="212" t="s">
        <v>75</v>
      </c>
      <c r="C237" s="213" t="str">
        <f>CONCATENATE(B233," ",C233)</f>
        <v>96 Bourání konstrukcí</v>
      </c>
      <c r="D237" s="214"/>
      <c r="E237" s="215"/>
      <c r="F237" s="216"/>
      <c r="G237" s="217">
        <f>SUM(G233:G236)</f>
        <v>0</v>
      </c>
      <c r="O237" s="195">
        <v>4</v>
      </c>
      <c r="BA237" s="218">
        <f>SUM(BA233:BA236)</f>
        <v>0</v>
      </c>
      <c r="BB237" s="218">
        <f>SUM(BB233:BB236)</f>
        <v>0</v>
      </c>
      <c r="BC237" s="218">
        <f>SUM(BC233:BC236)</f>
        <v>0</v>
      </c>
      <c r="BD237" s="218">
        <f>SUM(BD233:BD236)</f>
        <v>0</v>
      </c>
      <c r="BE237" s="218">
        <f>SUM(BE233:BE236)</f>
        <v>0</v>
      </c>
    </row>
    <row r="238" spans="1:104" x14ac:dyDescent="0.2">
      <c r="A238" s="188" t="s">
        <v>72</v>
      </c>
      <c r="B238" s="189" t="s">
        <v>305</v>
      </c>
      <c r="C238" s="190" t="s">
        <v>306</v>
      </c>
      <c r="D238" s="191"/>
      <c r="E238" s="192"/>
      <c r="F238" s="192"/>
      <c r="G238" s="193"/>
      <c r="H238" s="194"/>
      <c r="I238" s="194"/>
      <c r="O238" s="195">
        <v>1</v>
      </c>
    </row>
    <row r="239" spans="1:104" x14ac:dyDescent="0.2">
      <c r="A239" s="196">
        <v>49</v>
      </c>
      <c r="B239" s="197" t="s">
        <v>307</v>
      </c>
      <c r="C239" s="198" t="s">
        <v>308</v>
      </c>
      <c r="D239" s="199" t="s">
        <v>165</v>
      </c>
      <c r="E239" s="200">
        <v>0.3</v>
      </c>
      <c r="F239" s="200">
        <v>0</v>
      </c>
      <c r="G239" s="201">
        <f>E239*F239</f>
        <v>0</v>
      </c>
      <c r="O239" s="195">
        <v>2</v>
      </c>
      <c r="AA239" s="167">
        <v>1</v>
      </c>
      <c r="AB239" s="167">
        <v>1</v>
      </c>
      <c r="AC239" s="167">
        <v>1</v>
      </c>
      <c r="AZ239" s="167">
        <v>1</v>
      </c>
      <c r="BA239" s="167">
        <f>IF(AZ239=1,G239,0)</f>
        <v>0</v>
      </c>
      <c r="BB239" s="167">
        <f>IF(AZ239=2,G239,0)</f>
        <v>0</v>
      </c>
      <c r="BC239" s="167">
        <f>IF(AZ239=3,G239,0)</f>
        <v>0</v>
      </c>
      <c r="BD239" s="167">
        <f>IF(AZ239=4,G239,0)</f>
        <v>0</v>
      </c>
      <c r="BE239" s="167">
        <f>IF(AZ239=5,G239,0)</f>
        <v>0</v>
      </c>
      <c r="CA239" s="202">
        <v>1</v>
      </c>
      <c r="CB239" s="202">
        <v>1</v>
      </c>
      <c r="CZ239" s="167">
        <v>0</v>
      </c>
    </row>
    <row r="240" spans="1:104" x14ac:dyDescent="0.2">
      <c r="A240" s="203"/>
      <c r="B240" s="205"/>
      <c r="C240" s="206" t="s">
        <v>309</v>
      </c>
      <c r="D240" s="207"/>
      <c r="E240" s="208">
        <v>0</v>
      </c>
      <c r="F240" s="209"/>
      <c r="G240" s="210"/>
      <c r="M240" s="204" t="s">
        <v>309</v>
      </c>
      <c r="O240" s="195"/>
    </row>
    <row r="241" spans="1:104" x14ac:dyDescent="0.2">
      <c r="A241" s="203"/>
      <c r="B241" s="205"/>
      <c r="C241" s="206" t="s">
        <v>310</v>
      </c>
      <c r="D241" s="207"/>
      <c r="E241" s="208">
        <v>0.3</v>
      </c>
      <c r="F241" s="209"/>
      <c r="G241" s="210"/>
      <c r="M241" s="204" t="s">
        <v>310</v>
      </c>
      <c r="O241" s="195"/>
    </row>
    <row r="242" spans="1:104" x14ac:dyDescent="0.2">
      <c r="A242" s="196">
        <v>50</v>
      </c>
      <c r="B242" s="197" t="s">
        <v>311</v>
      </c>
      <c r="C242" s="198" t="s">
        <v>312</v>
      </c>
      <c r="D242" s="199" t="s">
        <v>165</v>
      </c>
      <c r="E242" s="200">
        <v>14.8</v>
      </c>
      <c r="F242" s="200">
        <v>0</v>
      </c>
      <c r="G242" s="201">
        <f>E242*F242</f>
        <v>0</v>
      </c>
      <c r="O242" s="195">
        <v>2</v>
      </c>
      <c r="AA242" s="167">
        <v>1</v>
      </c>
      <c r="AB242" s="167">
        <v>1</v>
      </c>
      <c r="AC242" s="167">
        <v>1</v>
      </c>
      <c r="AZ242" s="167">
        <v>1</v>
      </c>
      <c r="BA242" s="167">
        <f>IF(AZ242=1,G242,0)</f>
        <v>0</v>
      </c>
      <c r="BB242" s="167">
        <f>IF(AZ242=2,G242,0)</f>
        <v>0</v>
      </c>
      <c r="BC242" s="167">
        <f>IF(AZ242=3,G242,0)</f>
        <v>0</v>
      </c>
      <c r="BD242" s="167">
        <f>IF(AZ242=4,G242,0)</f>
        <v>0</v>
      </c>
      <c r="BE242" s="167">
        <f>IF(AZ242=5,G242,0)</f>
        <v>0</v>
      </c>
      <c r="CA242" s="202">
        <v>1</v>
      </c>
      <c r="CB242" s="202">
        <v>1</v>
      </c>
      <c r="CZ242" s="167">
        <v>0</v>
      </c>
    </row>
    <row r="243" spans="1:104" x14ac:dyDescent="0.2">
      <c r="A243" s="203"/>
      <c r="B243" s="205"/>
      <c r="C243" s="206" t="s">
        <v>313</v>
      </c>
      <c r="D243" s="207"/>
      <c r="E243" s="208">
        <v>0</v>
      </c>
      <c r="F243" s="209"/>
      <c r="G243" s="210"/>
      <c r="M243" s="204" t="s">
        <v>313</v>
      </c>
      <c r="O243" s="195"/>
    </row>
    <row r="244" spans="1:104" x14ac:dyDescent="0.2">
      <c r="A244" s="203"/>
      <c r="B244" s="205"/>
      <c r="C244" s="206" t="s">
        <v>314</v>
      </c>
      <c r="D244" s="207"/>
      <c r="E244" s="208">
        <v>12.8</v>
      </c>
      <c r="F244" s="209"/>
      <c r="G244" s="210"/>
      <c r="M244" s="204" t="s">
        <v>314</v>
      </c>
      <c r="O244" s="195"/>
    </row>
    <row r="245" spans="1:104" x14ac:dyDescent="0.2">
      <c r="A245" s="203"/>
      <c r="B245" s="205"/>
      <c r="C245" s="206" t="s">
        <v>315</v>
      </c>
      <c r="D245" s="207"/>
      <c r="E245" s="208">
        <v>0</v>
      </c>
      <c r="F245" s="209"/>
      <c r="G245" s="210"/>
      <c r="M245" s="204" t="s">
        <v>315</v>
      </c>
      <c r="O245" s="195"/>
    </row>
    <row r="246" spans="1:104" x14ac:dyDescent="0.2">
      <c r="A246" s="203"/>
      <c r="B246" s="205"/>
      <c r="C246" s="206" t="s">
        <v>316</v>
      </c>
      <c r="D246" s="207"/>
      <c r="E246" s="208">
        <v>0.8</v>
      </c>
      <c r="F246" s="209"/>
      <c r="G246" s="210"/>
      <c r="M246" s="204" t="s">
        <v>316</v>
      </c>
      <c r="O246" s="195"/>
    </row>
    <row r="247" spans="1:104" x14ac:dyDescent="0.2">
      <c r="A247" s="203"/>
      <c r="B247" s="205"/>
      <c r="C247" s="206" t="s">
        <v>317</v>
      </c>
      <c r="D247" s="207"/>
      <c r="E247" s="208">
        <v>0</v>
      </c>
      <c r="F247" s="209"/>
      <c r="G247" s="210"/>
      <c r="M247" s="204" t="s">
        <v>317</v>
      </c>
      <c r="O247" s="195"/>
    </row>
    <row r="248" spans="1:104" x14ac:dyDescent="0.2">
      <c r="A248" s="203"/>
      <c r="B248" s="205"/>
      <c r="C248" s="206" t="s">
        <v>318</v>
      </c>
      <c r="D248" s="207"/>
      <c r="E248" s="208">
        <v>1.2</v>
      </c>
      <c r="F248" s="209"/>
      <c r="G248" s="210"/>
      <c r="M248" s="204" t="s">
        <v>318</v>
      </c>
      <c r="O248" s="195"/>
    </row>
    <row r="249" spans="1:104" x14ac:dyDescent="0.2">
      <c r="A249" s="196">
        <v>51</v>
      </c>
      <c r="B249" s="197" t="s">
        <v>319</v>
      </c>
      <c r="C249" s="198" t="s">
        <v>320</v>
      </c>
      <c r="D249" s="199" t="s">
        <v>165</v>
      </c>
      <c r="E249" s="200">
        <v>1.61</v>
      </c>
      <c r="F249" s="200">
        <v>0</v>
      </c>
      <c r="G249" s="201">
        <f>E249*F249</f>
        <v>0</v>
      </c>
      <c r="O249" s="195">
        <v>2</v>
      </c>
      <c r="AA249" s="167">
        <v>1</v>
      </c>
      <c r="AB249" s="167">
        <v>1</v>
      </c>
      <c r="AC249" s="167">
        <v>1</v>
      </c>
      <c r="AZ249" s="167">
        <v>1</v>
      </c>
      <c r="BA249" s="167">
        <f>IF(AZ249=1,G249,0)</f>
        <v>0</v>
      </c>
      <c r="BB249" s="167">
        <f>IF(AZ249=2,G249,0)</f>
        <v>0</v>
      </c>
      <c r="BC249" s="167">
        <f>IF(AZ249=3,G249,0)</f>
        <v>0</v>
      </c>
      <c r="BD249" s="167">
        <f>IF(AZ249=4,G249,0)</f>
        <v>0</v>
      </c>
      <c r="BE249" s="167">
        <f>IF(AZ249=5,G249,0)</f>
        <v>0</v>
      </c>
      <c r="CA249" s="202">
        <v>1</v>
      </c>
      <c r="CB249" s="202">
        <v>1</v>
      </c>
      <c r="CZ249" s="167">
        <v>4.8999999999999998E-4</v>
      </c>
    </row>
    <row r="250" spans="1:104" x14ac:dyDescent="0.2">
      <c r="A250" s="203"/>
      <c r="B250" s="205"/>
      <c r="C250" s="206" t="s">
        <v>321</v>
      </c>
      <c r="D250" s="207"/>
      <c r="E250" s="208">
        <v>0</v>
      </c>
      <c r="F250" s="209"/>
      <c r="G250" s="210"/>
      <c r="M250" s="204" t="s">
        <v>321</v>
      </c>
      <c r="O250" s="195"/>
    </row>
    <row r="251" spans="1:104" x14ac:dyDescent="0.2">
      <c r="A251" s="203"/>
      <c r="B251" s="205"/>
      <c r="C251" s="206" t="s">
        <v>322</v>
      </c>
      <c r="D251" s="207"/>
      <c r="E251" s="208">
        <v>1.61</v>
      </c>
      <c r="F251" s="209"/>
      <c r="G251" s="210"/>
      <c r="M251" s="204" t="s">
        <v>322</v>
      </c>
      <c r="O251" s="195"/>
    </row>
    <row r="252" spans="1:104" x14ac:dyDescent="0.2">
      <c r="A252" s="196">
        <v>52</v>
      </c>
      <c r="B252" s="197" t="s">
        <v>323</v>
      </c>
      <c r="C252" s="198" t="s">
        <v>324</v>
      </c>
      <c r="D252" s="199" t="s">
        <v>165</v>
      </c>
      <c r="E252" s="200">
        <v>3.22</v>
      </c>
      <c r="F252" s="200">
        <v>0</v>
      </c>
      <c r="G252" s="201">
        <f>E252*F252</f>
        <v>0</v>
      </c>
      <c r="O252" s="195">
        <v>2</v>
      </c>
      <c r="AA252" s="167">
        <v>1</v>
      </c>
      <c r="AB252" s="167">
        <v>1</v>
      </c>
      <c r="AC252" s="167">
        <v>1</v>
      </c>
      <c r="AZ252" s="167">
        <v>1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1</v>
      </c>
      <c r="CB252" s="202">
        <v>1</v>
      </c>
      <c r="CZ252" s="167">
        <v>0</v>
      </c>
    </row>
    <row r="253" spans="1:104" x14ac:dyDescent="0.2">
      <c r="A253" s="203"/>
      <c r="B253" s="205"/>
      <c r="C253" s="206" t="s">
        <v>321</v>
      </c>
      <c r="D253" s="207"/>
      <c r="E253" s="208">
        <v>0</v>
      </c>
      <c r="F253" s="209"/>
      <c r="G253" s="210"/>
      <c r="M253" s="204" t="s">
        <v>321</v>
      </c>
      <c r="O253" s="195"/>
    </row>
    <row r="254" spans="1:104" x14ac:dyDescent="0.2">
      <c r="A254" s="203"/>
      <c r="B254" s="205"/>
      <c r="C254" s="206" t="s">
        <v>325</v>
      </c>
      <c r="D254" s="207"/>
      <c r="E254" s="208">
        <v>3.22</v>
      </c>
      <c r="F254" s="209"/>
      <c r="G254" s="210"/>
      <c r="M254" s="204" t="s">
        <v>325</v>
      </c>
      <c r="O254" s="195"/>
    </row>
    <row r="255" spans="1:104" x14ac:dyDescent="0.2">
      <c r="A255" s="196">
        <v>53</v>
      </c>
      <c r="B255" s="197" t="s">
        <v>326</v>
      </c>
      <c r="C255" s="198" t="s">
        <v>327</v>
      </c>
      <c r="D255" s="199" t="s">
        <v>89</v>
      </c>
      <c r="E255" s="200">
        <v>11.49</v>
      </c>
      <c r="F255" s="200">
        <v>0</v>
      </c>
      <c r="G255" s="201">
        <f>E255*F255</f>
        <v>0</v>
      </c>
      <c r="O255" s="195">
        <v>2</v>
      </c>
      <c r="AA255" s="167">
        <v>1</v>
      </c>
      <c r="AB255" s="167">
        <v>1</v>
      </c>
      <c r="AC255" s="167">
        <v>1</v>
      </c>
      <c r="AZ255" s="167">
        <v>1</v>
      </c>
      <c r="BA255" s="167">
        <f>IF(AZ255=1,G255,0)</f>
        <v>0</v>
      </c>
      <c r="BB255" s="167">
        <f>IF(AZ255=2,G255,0)</f>
        <v>0</v>
      </c>
      <c r="BC255" s="167">
        <f>IF(AZ255=3,G255,0)</f>
        <v>0</v>
      </c>
      <c r="BD255" s="167">
        <f>IF(AZ255=4,G255,0)</f>
        <v>0</v>
      </c>
      <c r="BE255" s="167">
        <f>IF(AZ255=5,G255,0)</f>
        <v>0</v>
      </c>
      <c r="CA255" s="202">
        <v>1</v>
      </c>
      <c r="CB255" s="202">
        <v>1</v>
      </c>
      <c r="CZ255" s="167">
        <v>0</v>
      </c>
    </row>
    <row r="256" spans="1:104" x14ac:dyDescent="0.2">
      <c r="A256" s="203"/>
      <c r="B256" s="205"/>
      <c r="C256" s="206" t="s">
        <v>328</v>
      </c>
      <c r="D256" s="207"/>
      <c r="E256" s="208">
        <v>11.6</v>
      </c>
      <c r="F256" s="209"/>
      <c r="G256" s="210"/>
      <c r="M256" s="204" t="s">
        <v>328</v>
      </c>
      <c r="O256" s="195"/>
    </row>
    <row r="257" spans="1:104" x14ac:dyDescent="0.2">
      <c r="A257" s="203"/>
      <c r="B257" s="205"/>
      <c r="C257" s="206" t="s">
        <v>329</v>
      </c>
      <c r="D257" s="207"/>
      <c r="E257" s="208">
        <v>-0.69</v>
      </c>
      <c r="F257" s="209"/>
      <c r="G257" s="210"/>
      <c r="M257" s="204" t="s">
        <v>329</v>
      </c>
      <c r="O257" s="195"/>
    </row>
    <row r="258" spans="1:104" x14ac:dyDescent="0.2">
      <c r="A258" s="203"/>
      <c r="B258" s="205"/>
      <c r="C258" s="206" t="s">
        <v>330</v>
      </c>
      <c r="D258" s="207"/>
      <c r="E258" s="208">
        <v>0.57999999999999996</v>
      </c>
      <c r="F258" s="209"/>
      <c r="G258" s="210"/>
      <c r="M258" s="204" t="s">
        <v>330</v>
      </c>
      <c r="O258" s="195"/>
    </row>
    <row r="259" spans="1:104" x14ac:dyDescent="0.2">
      <c r="A259" s="196">
        <v>54</v>
      </c>
      <c r="B259" s="197" t="s">
        <v>331</v>
      </c>
      <c r="C259" s="198" t="s">
        <v>332</v>
      </c>
      <c r="D259" s="199" t="s">
        <v>89</v>
      </c>
      <c r="E259" s="200">
        <v>46.283999999999999</v>
      </c>
      <c r="F259" s="200">
        <v>0</v>
      </c>
      <c r="G259" s="201">
        <f>E259*F259</f>
        <v>0</v>
      </c>
      <c r="O259" s="195">
        <v>2</v>
      </c>
      <c r="AA259" s="167">
        <v>1</v>
      </c>
      <c r="AB259" s="167">
        <v>1</v>
      </c>
      <c r="AC259" s="167">
        <v>1</v>
      </c>
      <c r="AZ259" s="167">
        <v>1</v>
      </c>
      <c r="BA259" s="167">
        <f>IF(AZ259=1,G259,0)</f>
        <v>0</v>
      </c>
      <c r="BB259" s="167">
        <f>IF(AZ259=2,G259,0)</f>
        <v>0</v>
      </c>
      <c r="BC259" s="167">
        <f>IF(AZ259=3,G259,0)</f>
        <v>0</v>
      </c>
      <c r="BD259" s="167">
        <f>IF(AZ259=4,G259,0)</f>
        <v>0</v>
      </c>
      <c r="BE259" s="167">
        <f>IF(AZ259=5,G259,0)</f>
        <v>0</v>
      </c>
      <c r="CA259" s="202">
        <v>1</v>
      </c>
      <c r="CB259" s="202">
        <v>1</v>
      </c>
      <c r="CZ259" s="167">
        <v>0</v>
      </c>
    </row>
    <row r="260" spans="1:104" x14ac:dyDescent="0.2">
      <c r="A260" s="203"/>
      <c r="B260" s="205"/>
      <c r="C260" s="206" t="s">
        <v>333</v>
      </c>
      <c r="D260" s="207"/>
      <c r="E260" s="208">
        <v>0</v>
      </c>
      <c r="F260" s="209"/>
      <c r="G260" s="210"/>
      <c r="M260" s="204" t="s">
        <v>333</v>
      </c>
      <c r="O260" s="195"/>
    </row>
    <row r="261" spans="1:104" x14ac:dyDescent="0.2">
      <c r="A261" s="203"/>
      <c r="B261" s="205"/>
      <c r="C261" s="206" t="s">
        <v>334</v>
      </c>
      <c r="D261" s="207"/>
      <c r="E261" s="208">
        <v>15.532</v>
      </c>
      <c r="F261" s="209"/>
      <c r="G261" s="210"/>
      <c r="M261" s="204" t="s">
        <v>334</v>
      </c>
      <c r="O261" s="195"/>
    </row>
    <row r="262" spans="1:104" x14ac:dyDescent="0.2">
      <c r="A262" s="203"/>
      <c r="B262" s="205"/>
      <c r="C262" s="206" t="s">
        <v>335</v>
      </c>
      <c r="D262" s="207"/>
      <c r="E262" s="208">
        <v>-0.90200000000000002</v>
      </c>
      <c r="F262" s="209"/>
      <c r="G262" s="210"/>
      <c r="M262" s="204" t="s">
        <v>335</v>
      </c>
      <c r="O262" s="195"/>
    </row>
    <row r="263" spans="1:104" x14ac:dyDescent="0.2">
      <c r="A263" s="203"/>
      <c r="B263" s="205"/>
      <c r="C263" s="206" t="s">
        <v>336</v>
      </c>
      <c r="D263" s="207"/>
      <c r="E263" s="208">
        <v>0</v>
      </c>
      <c r="F263" s="209"/>
      <c r="G263" s="210"/>
      <c r="M263" s="204" t="s">
        <v>336</v>
      </c>
      <c r="O263" s="195"/>
    </row>
    <row r="264" spans="1:104" x14ac:dyDescent="0.2">
      <c r="A264" s="203"/>
      <c r="B264" s="205"/>
      <c r="C264" s="206" t="s">
        <v>337</v>
      </c>
      <c r="D264" s="207"/>
      <c r="E264" s="208">
        <v>33.605600000000003</v>
      </c>
      <c r="F264" s="209"/>
      <c r="G264" s="210"/>
      <c r="M264" s="204" t="s">
        <v>337</v>
      </c>
      <c r="O264" s="195"/>
    </row>
    <row r="265" spans="1:104" x14ac:dyDescent="0.2">
      <c r="A265" s="203"/>
      <c r="B265" s="205"/>
      <c r="C265" s="206" t="s">
        <v>338</v>
      </c>
      <c r="D265" s="207"/>
      <c r="E265" s="208">
        <v>-1.9516</v>
      </c>
      <c r="F265" s="209"/>
      <c r="G265" s="210"/>
      <c r="M265" s="204" t="s">
        <v>338</v>
      </c>
      <c r="O265" s="195"/>
    </row>
    <row r="266" spans="1:104" x14ac:dyDescent="0.2">
      <c r="A266" s="196">
        <v>55</v>
      </c>
      <c r="B266" s="197" t="s">
        <v>339</v>
      </c>
      <c r="C266" s="198" t="s">
        <v>340</v>
      </c>
      <c r="D266" s="199" t="s">
        <v>89</v>
      </c>
      <c r="E266" s="200">
        <v>57.774000000000001</v>
      </c>
      <c r="F266" s="200">
        <v>0</v>
      </c>
      <c r="G266" s="201">
        <f>E266*F266</f>
        <v>0</v>
      </c>
      <c r="O266" s="195">
        <v>2</v>
      </c>
      <c r="AA266" s="167">
        <v>1</v>
      </c>
      <c r="AB266" s="167">
        <v>1</v>
      </c>
      <c r="AC266" s="167">
        <v>1</v>
      </c>
      <c r="AZ266" s="167">
        <v>1</v>
      </c>
      <c r="BA266" s="167">
        <f>IF(AZ266=1,G266,0)</f>
        <v>0</v>
      </c>
      <c r="BB266" s="167">
        <f>IF(AZ266=2,G266,0)</f>
        <v>0</v>
      </c>
      <c r="BC266" s="167">
        <f>IF(AZ266=3,G266,0)</f>
        <v>0</v>
      </c>
      <c r="BD266" s="167">
        <f>IF(AZ266=4,G266,0)</f>
        <v>0</v>
      </c>
      <c r="BE266" s="167">
        <f>IF(AZ266=5,G266,0)</f>
        <v>0</v>
      </c>
      <c r="CA266" s="202">
        <v>1</v>
      </c>
      <c r="CB266" s="202">
        <v>1</v>
      </c>
      <c r="CZ266" s="167">
        <v>0</v>
      </c>
    </row>
    <row r="267" spans="1:104" x14ac:dyDescent="0.2">
      <c r="A267" s="203"/>
      <c r="B267" s="205"/>
      <c r="C267" s="206" t="s">
        <v>341</v>
      </c>
      <c r="D267" s="207"/>
      <c r="E267" s="208">
        <v>0</v>
      </c>
      <c r="F267" s="209"/>
      <c r="G267" s="210"/>
      <c r="M267" s="204" t="s">
        <v>341</v>
      </c>
      <c r="O267" s="195"/>
    </row>
    <row r="268" spans="1:104" x14ac:dyDescent="0.2">
      <c r="A268" s="203"/>
      <c r="B268" s="205"/>
      <c r="C268" s="206" t="s">
        <v>328</v>
      </c>
      <c r="D268" s="207"/>
      <c r="E268" s="208">
        <v>11.6</v>
      </c>
      <c r="F268" s="209"/>
      <c r="G268" s="210"/>
      <c r="M268" s="204" t="s">
        <v>328</v>
      </c>
      <c r="O268" s="195"/>
    </row>
    <row r="269" spans="1:104" x14ac:dyDescent="0.2">
      <c r="A269" s="203"/>
      <c r="B269" s="205"/>
      <c r="C269" s="206" t="s">
        <v>329</v>
      </c>
      <c r="D269" s="207"/>
      <c r="E269" s="208">
        <v>-0.69</v>
      </c>
      <c r="F269" s="209"/>
      <c r="G269" s="210"/>
      <c r="M269" s="204" t="s">
        <v>329</v>
      </c>
      <c r="O269" s="195"/>
    </row>
    <row r="270" spans="1:104" x14ac:dyDescent="0.2">
      <c r="A270" s="203"/>
      <c r="B270" s="205"/>
      <c r="C270" s="206" t="s">
        <v>330</v>
      </c>
      <c r="D270" s="207"/>
      <c r="E270" s="208">
        <v>0.57999999999999996</v>
      </c>
      <c r="F270" s="209"/>
      <c r="G270" s="210"/>
      <c r="M270" s="204" t="s">
        <v>330</v>
      </c>
      <c r="O270" s="195"/>
    </row>
    <row r="271" spans="1:104" x14ac:dyDescent="0.2">
      <c r="A271" s="203"/>
      <c r="B271" s="205"/>
      <c r="C271" s="206" t="s">
        <v>342</v>
      </c>
      <c r="D271" s="207"/>
      <c r="E271" s="208">
        <v>0</v>
      </c>
      <c r="F271" s="209"/>
      <c r="G271" s="210"/>
      <c r="M271" s="204" t="s">
        <v>342</v>
      </c>
      <c r="O271" s="195"/>
    </row>
    <row r="272" spans="1:104" x14ac:dyDescent="0.2">
      <c r="A272" s="203"/>
      <c r="B272" s="205"/>
      <c r="C272" s="206" t="s">
        <v>333</v>
      </c>
      <c r="D272" s="207"/>
      <c r="E272" s="208">
        <v>0</v>
      </c>
      <c r="F272" s="209"/>
      <c r="G272" s="210"/>
      <c r="M272" s="204" t="s">
        <v>333</v>
      </c>
      <c r="O272" s="195"/>
    </row>
    <row r="273" spans="1:104" x14ac:dyDescent="0.2">
      <c r="A273" s="203"/>
      <c r="B273" s="205"/>
      <c r="C273" s="206" t="s">
        <v>334</v>
      </c>
      <c r="D273" s="207"/>
      <c r="E273" s="208">
        <v>15.532</v>
      </c>
      <c r="F273" s="209"/>
      <c r="G273" s="210"/>
      <c r="M273" s="204" t="s">
        <v>334</v>
      </c>
      <c r="O273" s="195"/>
    </row>
    <row r="274" spans="1:104" x14ac:dyDescent="0.2">
      <c r="A274" s="203"/>
      <c r="B274" s="205"/>
      <c r="C274" s="206" t="s">
        <v>335</v>
      </c>
      <c r="D274" s="207"/>
      <c r="E274" s="208">
        <v>-0.90200000000000002</v>
      </c>
      <c r="F274" s="209"/>
      <c r="G274" s="210"/>
      <c r="M274" s="204" t="s">
        <v>335</v>
      </c>
      <c r="O274" s="195"/>
    </row>
    <row r="275" spans="1:104" x14ac:dyDescent="0.2">
      <c r="A275" s="203"/>
      <c r="B275" s="205"/>
      <c r="C275" s="206" t="s">
        <v>336</v>
      </c>
      <c r="D275" s="207"/>
      <c r="E275" s="208">
        <v>0</v>
      </c>
      <c r="F275" s="209"/>
      <c r="G275" s="210"/>
      <c r="M275" s="204" t="s">
        <v>336</v>
      </c>
      <c r="O275" s="195"/>
    </row>
    <row r="276" spans="1:104" x14ac:dyDescent="0.2">
      <c r="A276" s="203"/>
      <c r="B276" s="205"/>
      <c r="C276" s="206" t="s">
        <v>337</v>
      </c>
      <c r="D276" s="207"/>
      <c r="E276" s="208">
        <v>33.605600000000003</v>
      </c>
      <c r="F276" s="209"/>
      <c r="G276" s="210"/>
      <c r="M276" s="204" t="s">
        <v>337</v>
      </c>
      <c r="O276" s="195"/>
    </row>
    <row r="277" spans="1:104" x14ac:dyDescent="0.2">
      <c r="A277" s="203"/>
      <c r="B277" s="205"/>
      <c r="C277" s="206" t="s">
        <v>338</v>
      </c>
      <c r="D277" s="207"/>
      <c r="E277" s="208">
        <v>-1.9516</v>
      </c>
      <c r="F277" s="209"/>
      <c r="G277" s="210"/>
      <c r="M277" s="204" t="s">
        <v>338</v>
      </c>
      <c r="O277" s="195"/>
    </row>
    <row r="278" spans="1:104" x14ac:dyDescent="0.2">
      <c r="A278" s="211"/>
      <c r="B278" s="212" t="s">
        <v>75</v>
      </c>
      <c r="C278" s="213" t="str">
        <f>CONCATENATE(B238," ",C238)</f>
        <v>97 Prorážení otvorů</v>
      </c>
      <c r="D278" s="214"/>
      <c r="E278" s="215"/>
      <c r="F278" s="216"/>
      <c r="G278" s="217">
        <f>SUM(G238:G277)</f>
        <v>0</v>
      </c>
      <c r="O278" s="195">
        <v>4</v>
      </c>
      <c r="BA278" s="218">
        <f>SUM(BA238:BA277)</f>
        <v>0</v>
      </c>
      <c r="BB278" s="218">
        <f>SUM(BB238:BB277)</f>
        <v>0</v>
      </c>
      <c r="BC278" s="218">
        <f>SUM(BC238:BC277)</f>
        <v>0</v>
      </c>
      <c r="BD278" s="218">
        <f>SUM(BD238:BD277)</f>
        <v>0</v>
      </c>
      <c r="BE278" s="218">
        <f>SUM(BE238:BE277)</f>
        <v>0</v>
      </c>
    </row>
    <row r="279" spans="1:104" x14ac:dyDescent="0.2">
      <c r="A279" s="188" t="s">
        <v>72</v>
      </c>
      <c r="B279" s="189" t="s">
        <v>343</v>
      </c>
      <c r="C279" s="190" t="s">
        <v>344</v>
      </c>
      <c r="D279" s="191"/>
      <c r="E279" s="192"/>
      <c r="F279" s="192"/>
      <c r="G279" s="193"/>
      <c r="H279" s="194"/>
      <c r="I279" s="194"/>
      <c r="O279" s="195">
        <v>1</v>
      </c>
    </row>
    <row r="280" spans="1:104" x14ac:dyDescent="0.2">
      <c r="A280" s="196">
        <v>56</v>
      </c>
      <c r="B280" s="197" t="s">
        <v>345</v>
      </c>
      <c r="C280" s="198" t="s">
        <v>346</v>
      </c>
      <c r="D280" s="199" t="s">
        <v>209</v>
      </c>
      <c r="E280" s="200">
        <v>69.743315065000004</v>
      </c>
      <c r="F280" s="200">
        <v>0</v>
      </c>
      <c r="G280" s="201">
        <f>E280*F280</f>
        <v>0</v>
      </c>
      <c r="O280" s="195">
        <v>2</v>
      </c>
      <c r="AA280" s="167">
        <v>7</v>
      </c>
      <c r="AB280" s="167">
        <v>1</v>
      </c>
      <c r="AC280" s="167">
        <v>2</v>
      </c>
      <c r="AZ280" s="167">
        <v>1</v>
      </c>
      <c r="BA280" s="167">
        <f>IF(AZ280=1,G280,0)</f>
        <v>0</v>
      </c>
      <c r="BB280" s="167">
        <f>IF(AZ280=2,G280,0)</f>
        <v>0</v>
      </c>
      <c r="BC280" s="167">
        <f>IF(AZ280=3,G280,0)</f>
        <v>0</v>
      </c>
      <c r="BD280" s="167">
        <f>IF(AZ280=4,G280,0)</f>
        <v>0</v>
      </c>
      <c r="BE280" s="167">
        <f>IF(AZ280=5,G280,0)</f>
        <v>0</v>
      </c>
      <c r="CA280" s="202">
        <v>7</v>
      </c>
      <c r="CB280" s="202">
        <v>1</v>
      </c>
      <c r="CZ280" s="167">
        <v>0</v>
      </c>
    </row>
    <row r="281" spans="1:104" x14ac:dyDescent="0.2">
      <c r="A281" s="211"/>
      <c r="B281" s="212" t="s">
        <v>75</v>
      </c>
      <c r="C281" s="213" t="str">
        <f>CONCATENATE(B279," ",C279)</f>
        <v>99 Staveništní přesun hmot</v>
      </c>
      <c r="D281" s="214"/>
      <c r="E281" s="215"/>
      <c r="F281" s="216"/>
      <c r="G281" s="217">
        <f>SUM(G279:G280)</f>
        <v>0</v>
      </c>
      <c r="O281" s="195">
        <v>4</v>
      </c>
      <c r="BA281" s="218">
        <f>SUM(BA279:BA280)</f>
        <v>0</v>
      </c>
      <c r="BB281" s="218">
        <f>SUM(BB279:BB280)</f>
        <v>0</v>
      </c>
      <c r="BC281" s="218">
        <f>SUM(BC279:BC280)</f>
        <v>0</v>
      </c>
      <c r="BD281" s="218">
        <f>SUM(BD279:BD280)</f>
        <v>0</v>
      </c>
      <c r="BE281" s="218">
        <f>SUM(BE279:BE280)</f>
        <v>0</v>
      </c>
    </row>
    <row r="282" spans="1:104" x14ac:dyDescent="0.2">
      <c r="A282" s="188" t="s">
        <v>72</v>
      </c>
      <c r="B282" s="189" t="s">
        <v>347</v>
      </c>
      <c r="C282" s="190" t="s">
        <v>348</v>
      </c>
      <c r="D282" s="191"/>
      <c r="E282" s="192"/>
      <c r="F282" s="192"/>
      <c r="G282" s="193"/>
      <c r="H282" s="194"/>
      <c r="I282" s="194"/>
      <c r="O282" s="195">
        <v>1</v>
      </c>
    </row>
    <row r="283" spans="1:104" ht="22.5" x14ac:dyDescent="0.2">
      <c r="A283" s="196">
        <v>57</v>
      </c>
      <c r="B283" s="197" t="s">
        <v>349</v>
      </c>
      <c r="C283" s="198" t="s">
        <v>350</v>
      </c>
      <c r="D283" s="199" t="s">
        <v>89</v>
      </c>
      <c r="E283" s="200">
        <v>37.491999999999997</v>
      </c>
      <c r="F283" s="200">
        <v>0</v>
      </c>
      <c r="G283" s="201">
        <f>E283*F283</f>
        <v>0</v>
      </c>
      <c r="O283" s="195">
        <v>2</v>
      </c>
      <c r="AA283" s="167">
        <v>1</v>
      </c>
      <c r="AB283" s="167">
        <v>7</v>
      </c>
      <c r="AC283" s="167">
        <v>7</v>
      </c>
      <c r="AZ283" s="167">
        <v>2</v>
      </c>
      <c r="BA283" s="167">
        <f>IF(AZ283=1,G283,0)</f>
        <v>0</v>
      </c>
      <c r="BB283" s="167">
        <f>IF(AZ283=2,G283,0)</f>
        <v>0</v>
      </c>
      <c r="BC283" s="167">
        <f>IF(AZ283=3,G283,0)</f>
        <v>0</v>
      </c>
      <c r="BD283" s="167">
        <f>IF(AZ283=4,G283,0)</f>
        <v>0</v>
      </c>
      <c r="BE283" s="167">
        <f>IF(AZ283=5,G283,0)</f>
        <v>0</v>
      </c>
      <c r="CA283" s="202">
        <v>1</v>
      </c>
      <c r="CB283" s="202">
        <v>7</v>
      </c>
      <c r="CZ283" s="167">
        <v>4.2000000000000002E-4</v>
      </c>
    </row>
    <row r="284" spans="1:104" x14ac:dyDescent="0.2">
      <c r="A284" s="203"/>
      <c r="B284" s="205"/>
      <c r="C284" s="206" t="s">
        <v>351</v>
      </c>
      <c r="D284" s="207"/>
      <c r="E284" s="208">
        <v>27.608000000000001</v>
      </c>
      <c r="F284" s="209"/>
      <c r="G284" s="210"/>
      <c r="M284" s="204" t="s">
        <v>351</v>
      </c>
      <c r="O284" s="195"/>
    </row>
    <row r="285" spans="1:104" x14ac:dyDescent="0.2">
      <c r="A285" s="203"/>
      <c r="B285" s="205"/>
      <c r="C285" s="206" t="s">
        <v>352</v>
      </c>
      <c r="D285" s="207"/>
      <c r="E285" s="208">
        <v>9.8840000000000003</v>
      </c>
      <c r="F285" s="209"/>
      <c r="G285" s="210"/>
      <c r="M285" s="204" t="s">
        <v>352</v>
      </c>
      <c r="O285" s="195"/>
    </row>
    <row r="286" spans="1:104" ht="22.5" x14ac:dyDescent="0.2">
      <c r="A286" s="196">
        <v>58</v>
      </c>
      <c r="B286" s="197" t="s">
        <v>353</v>
      </c>
      <c r="C286" s="198" t="s">
        <v>354</v>
      </c>
      <c r="D286" s="199" t="s">
        <v>89</v>
      </c>
      <c r="E286" s="200">
        <v>37.491999999999997</v>
      </c>
      <c r="F286" s="200">
        <v>0</v>
      </c>
      <c r="G286" s="201">
        <f>E286*F286</f>
        <v>0</v>
      </c>
      <c r="O286" s="195">
        <v>2</v>
      </c>
      <c r="AA286" s="167">
        <v>1</v>
      </c>
      <c r="AB286" s="167">
        <v>7</v>
      </c>
      <c r="AC286" s="167">
        <v>7</v>
      </c>
      <c r="AZ286" s="167">
        <v>2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1</v>
      </c>
      <c r="CB286" s="202">
        <v>7</v>
      </c>
      <c r="CZ286" s="167">
        <v>5.5900000000000004E-3</v>
      </c>
    </row>
    <row r="287" spans="1:104" x14ac:dyDescent="0.2">
      <c r="A287" s="203"/>
      <c r="B287" s="205"/>
      <c r="C287" s="206" t="s">
        <v>351</v>
      </c>
      <c r="D287" s="207"/>
      <c r="E287" s="208">
        <v>27.608000000000001</v>
      </c>
      <c r="F287" s="209"/>
      <c r="G287" s="210"/>
      <c r="M287" s="204" t="s">
        <v>351</v>
      </c>
      <c r="O287" s="195"/>
    </row>
    <row r="288" spans="1:104" x14ac:dyDescent="0.2">
      <c r="A288" s="203"/>
      <c r="B288" s="205"/>
      <c r="C288" s="206" t="s">
        <v>352</v>
      </c>
      <c r="D288" s="207"/>
      <c r="E288" s="208">
        <v>9.8840000000000003</v>
      </c>
      <c r="F288" s="209"/>
      <c r="G288" s="210"/>
      <c r="M288" s="204" t="s">
        <v>352</v>
      </c>
      <c r="O288" s="195"/>
    </row>
    <row r="289" spans="1:104" x14ac:dyDescent="0.2">
      <c r="A289" s="196">
        <v>59</v>
      </c>
      <c r="B289" s="197" t="s">
        <v>355</v>
      </c>
      <c r="C289" s="198" t="s">
        <v>356</v>
      </c>
      <c r="D289" s="199" t="s">
        <v>61</v>
      </c>
      <c r="E289" s="200"/>
      <c r="F289" s="200">
        <v>0</v>
      </c>
      <c r="G289" s="201">
        <f>E289*F289</f>
        <v>0</v>
      </c>
      <c r="O289" s="195">
        <v>2</v>
      </c>
      <c r="AA289" s="167">
        <v>7</v>
      </c>
      <c r="AB289" s="167">
        <v>1002</v>
      </c>
      <c r="AC289" s="167">
        <v>5</v>
      </c>
      <c r="AZ289" s="167">
        <v>2</v>
      </c>
      <c r="BA289" s="167">
        <f>IF(AZ289=1,G289,0)</f>
        <v>0</v>
      </c>
      <c r="BB289" s="167">
        <f>IF(AZ289=2,G289,0)</f>
        <v>0</v>
      </c>
      <c r="BC289" s="167">
        <f>IF(AZ289=3,G289,0)</f>
        <v>0</v>
      </c>
      <c r="BD289" s="167">
        <f>IF(AZ289=4,G289,0)</f>
        <v>0</v>
      </c>
      <c r="BE289" s="167">
        <f>IF(AZ289=5,G289,0)</f>
        <v>0</v>
      </c>
      <c r="CA289" s="202">
        <v>7</v>
      </c>
      <c r="CB289" s="202">
        <v>1002</v>
      </c>
      <c r="CZ289" s="167">
        <v>0</v>
      </c>
    </row>
    <row r="290" spans="1:104" x14ac:dyDescent="0.2">
      <c r="A290" s="211"/>
      <c r="B290" s="212" t="s">
        <v>75</v>
      </c>
      <c r="C290" s="213" t="str">
        <f>CONCATENATE(B282," ",C282)</f>
        <v>711 Izolace proti vodě</v>
      </c>
      <c r="D290" s="214"/>
      <c r="E290" s="215"/>
      <c r="F290" s="216"/>
      <c r="G290" s="217">
        <f>SUM(G282:G289)</f>
        <v>0</v>
      </c>
      <c r="O290" s="195">
        <v>4</v>
      </c>
      <c r="BA290" s="218">
        <f>SUM(BA282:BA289)</f>
        <v>0</v>
      </c>
      <c r="BB290" s="218">
        <f>SUM(BB282:BB289)</f>
        <v>0</v>
      </c>
      <c r="BC290" s="218">
        <f>SUM(BC282:BC289)</f>
        <v>0</v>
      </c>
      <c r="BD290" s="218">
        <f>SUM(BD282:BD289)</f>
        <v>0</v>
      </c>
      <c r="BE290" s="218">
        <f>SUM(BE282:BE289)</f>
        <v>0</v>
      </c>
    </row>
    <row r="291" spans="1:104" x14ac:dyDescent="0.2">
      <c r="A291" s="188" t="s">
        <v>72</v>
      </c>
      <c r="B291" s="189" t="s">
        <v>357</v>
      </c>
      <c r="C291" s="190" t="s">
        <v>358</v>
      </c>
      <c r="D291" s="191"/>
      <c r="E291" s="192"/>
      <c r="F291" s="192"/>
      <c r="G291" s="193"/>
      <c r="H291" s="194"/>
      <c r="I291" s="194"/>
      <c r="O291" s="195">
        <v>1</v>
      </c>
    </row>
    <row r="292" spans="1:104" x14ac:dyDescent="0.2">
      <c r="A292" s="196">
        <v>60</v>
      </c>
      <c r="B292" s="197" t="s">
        <v>359</v>
      </c>
      <c r="C292" s="198" t="s">
        <v>360</v>
      </c>
      <c r="D292" s="199" t="s">
        <v>209</v>
      </c>
      <c r="E292" s="200">
        <v>13.554447</v>
      </c>
      <c r="F292" s="200">
        <v>0</v>
      </c>
      <c r="G292" s="201">
        <f>E292*F292</f>
        <v>0</v>
      </c>
      <c r="O292" s="195">
        <v>2</v>
      </c>
      <c r="AA292" s="167">
        <v>8</v>
      </c>
      <c r="AB292" s="167">
        <v>0</v>
      </c>
      <c r="AC292" s="167">
        <v>3</v>
      </c>
      <c r="AZ292" s="167">
        <v>1</v>
      </c>
      <c r="BA292" s="167">
        <f>IF(AZ292=1,G292,0)</f>
        <v>0</v>
      </c>
      <c r="BB292" s="167">
        <f>IF(AZ292=2,G292,0)</f>
        <v>0</v>
      </c>
      <c r="BC292" s="167">
        <f>IF(AZ292=3,G292,0)</f>
        <v>0</v>
      </c>
      <c r="BD292" s="167">
        <f>IF(AZ292=4,G292,0)</f>
        <v>0</v>
      </c>
      <c r="BE292" s="167">
        <f>IF(AZ292=5,G292,0)</f>
        <v>0</v>
      </c>
      <c r="CA292" s="202">
        <v>8</v>
      </c>
      <c r="CB292" s="202">
        <v>0</v>
      </c>
      <c r="CZ292" s="167">
        <v>0</v>
      </c>
    </row>
    <row r="293" spans="1:104" x14ac:dyDescent="0.2">
      <c r="A293" s="196">
        <v>61</v>
      </c>
      <c r="B293" s="197" t="s">
        <v>361</v>
      </c>
      <c r="C293" s="198" t="s">
        <v>362</v>
      </c>
      <c r="D293" s="199" t="s">
        <v>209</v>
      </c>
      <c r="E293" s="200">
        <v>203.31670500000001</v>
      </c>
      <c r="F293" s="200">
        <v>0</v>
      </c>
      <c r="G293" s="201">
        <f>E293*F293</f>
        <v>0</v>
      </c>
      <c r="O293" s="195">
        <v>2</v>
      </c>
      <c r="AA293" s="167">
        <v>8</v>
      </c>
      <c r="AB293" s="167">
        <v>0</v>
      </c>
      <c r="AC293" s="167">
        <v>3</v>
      </c>
      <c r="AZ293" s="167">
        <v>1</v>
      </c>
      <c r="BA293" s="167">
        <f>IF(AZ293=1,G293,0)</f>
        <v>0</v>
      </c>
      <c r="BB293" s="167">
        <f>IF(AZ293=2,G293,0)</f>
        <v>0</v>
      </c>
      <c r="BC293" s="167">
        <f>IF(AZ293=3,G293,0)</f>
        <v>0</v>
      </c>
      <c r="BD293" s="167">
        <f>IF(AZ293=4,G293,0)</f>
        <v>0</v>
      </c>
      <c r="BE293" s="167">
        <f>IF(AZ293=5,G293,0)</f>
        <v>0</v>
      </c>
      <c r="CA293" s="202">
        <v>8</v>
      </c>
      <c r="CB293" s="202">
        <v>0</v>
      </c>
      <c r="CZ293" s="167">
        <v>0</v>
      </c>
    </row>
    <row r="294" spans="1:104" x14ac:dyDescent="0.2">
      <c r="A294" s="196">
        <v>62</v>
      </c>
      <c r="B294" s="197" t="s">
        <v>363</v>
      </c>
      <c r="C294" s="198" t="s">
        <v>364</v>
      </c>
      <c r="D294" s="199" t="s">
        <v>209</v>
      </c>
      <c r="E294" s="200">
        <v>13.554447</v>
      </c>
      <c r="F294" s="200">
        <v>0</v>
      </c>
      <c r="G294" s="201">
        <f>E294*F294</f>
        <v>0</v>
      </c>
      <c r="O294" s="195">
        <v>2</v>
      </c>
      <c r="AA294" s="167">
        <v>8</v>
      </c>
      <c r="AB294" s="167">
        <v>0</v>
      </c>
      <c r="AC294" s="167">
        <v>3</v>
      </c>
      <c r="AZ294" s="167">
        <v>1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202">
        <v>8</v>
      </c>
      <c r="CB294" s="202">
        <v>0</v>
      </c>
      <c r="CZ294" s="167">
        <v>0</v>
      </c>
    </row>
    <row r="295" spans="1:104" ht="22.5" x14ac:dyDescent="0.2">
      <c r="A295" s="196">
        <v>63</v>
      </c>
      <c r="B295" s="197" t="s">
        <v>365</v>
      </c>
      <c r="C295" s="198" t="s">
        <v>366</v>
      </c>
      <c r="D295" s="199" t="s">
        <v>209</v>
      </c>
      <c r="E295" s="200">
        <v>13.554447</v>
      </c>
      <c r="F295" s="200">
        <v>0</v>
      </c>
      <c r="G295" s="201">
        <f>E295*F295</f>
        <v>0</v>
      </c>
      <c r="O295" s="195">
        <v>2</v>
      </c>
      <c r="AA295" s="167">
        <v>8</v>
      </c>
      <c r="AB295" s="167">
        <v>0</v>
      </c>
      <c r="AC295" s="167">
        <v>3</v>
      </c>
      <c r="AZ295" s="167">
        <v>1</v>
      </c>
      <c r="BA295" s="167">
        <f>IF(AZ295=1,G295,0)</f>
        <v>0</v>
      </c>
      <c r="BB295" s="167">
        <f>IF(AZ295=2,G295,0)</f>
        <v>0</v>
      </c>
      <c r="BC295" s="167">
        <f>IF(AZ295=3,G295,0)</f>
        <v>0</v>
      </c>
      <c r="BD295" s="167">
        <f>IF(AZ295=4,G295,0)</f>
        <v>0</v>
      </c>
      <c r="BE295" s="167">
        <f>IF(AZ295=5,G295,0)</f>
        <v>0</v>
      </c>
      <c r="CA295" s="202">
        <v>8</v>
      </c>
      <c r="CB295" s="202">
        <v>0</v>
      </c>
      <c r="CZ295" s="167">
        <v>0</v>
      </c>
    </row>
    <row r="296" spans="1:104" x14ac:dyDescent="0.2">
      <c r="A296" s="211"/>
      <c r="B296" s="212" t="s">
        <v>75</v>
      </c>
      <c r="C296" s="213" t="str">
        <f>CONCATENATE(B291," ",C291)</f>
        <v>D96 Přesuny suti a vybouraných hmot</v>
      </c>
      <c r="D296" s="214"/>
      <c r="E296" s="215"/>
      <c r="F296" s="216"/>
      <c r="G296" s="217">
        <f>SUM(G291:G295)</f>
        <v>0</v>
      </c>
      <c r="O296" s="195">
        <v>4</v>
      </c>
      <c r="BA296" s="218">
        <f>SUM(BA291:BA295)</f>
        <v>0</v>
      </c>
      <c r="BB296" s="218">
        <f>SUM(BB291:BB295)</f>
        <v>0</v>
      </c>
      <c r="BC296" s="218">
        <f>SUM(BC291:BC295)</f>
        <v>0</v>
      </c>
      <c r="BD296" s="218">
        <f>SUM(BD291:BD295)</f>
        <v>0</v>
      </c>
      <c r="BE296" s="218">
        <f>SUM(BE291:BE295)</f>
        <v>0</v>
      </c>
    </row>
    <row r="297" spans="1:104" x14ac:dyDescent="0.2">
      <c r="E297" s="167"/>
    </row>
    <row r="298" spans="1:104" x14ac:dyDescent="0.2">
      <c r="E298" s="167"/>
    </row>
    <row r="299" spans="1:104" x14ac:dyDescent="0.2">
      <c r="E299" s="167"/>
    </row>
    <row r="300" spans="1:104" x14ac:dyDescent="0.2">
      <c r="E300" s="167"/>
    </row>
    <row r="301" spans="1:104" x14ac:dyDescent="0.2">
      <c r="E301" s="167"/>
    </row>
    <row r="302" spans="1:104" x14ac:dyDescent="0.2">
      <c r="E302" s="167"/>
    </row>
    <row r="303" spans="1:104" x14ac:dyDescent="0.2">
      <c r="E303" s="167"/>
    </row>
    <row r="304" spans="1:104" x14ac:dyDescent="0.2">
      <c r="E304" s="167"/>
    </row>
    <row r="305" spans="1:7" x14ac:dyDescent="0.2">
      <c r="E305" s="167"/>
    </row>
    <row r="306" spans="1:7" x14ac:dyDescent="0.2">
      <c r="E306" s="167"/>
    </row>
    <row r="307" spans="1:7" x14ac:dyDescent="0.2">
      <c r="E307" s="167"/>
    </row>
    <row r="308" spans="1:7" x14ac:dyDescent="0.2">
      <c r="E308" s="167"/>
    </row>
    <row r="309" spans="1:7" x14ac:dyDescent="0.2">
      <c r="E309" s="167"/>
    </row>
    <row r="310" spans="1:7" x14ac:dyDescent="0.2">
      <c r="E310" s="167"/>
    </row>
    <row r="311" spans="1:7" x14ac:dyDescent="0.2">
      <c r="E311" s="167"/>
    </row>
    <row r="312" spans="1:7" x14ac:dyDescent="0.2">
      <c r="E312" s="167"/>
    </row>
    <row r="313" spans="1:7" x14ac:dyDescent="0.2">
      <c r="E313" s="167"/>
    </row>
    <row r="314" spans="1:7" x14ac:dyDescent="0.2">
      <c r="E314" s="167"/>
    </row>
    <row r="315" spans="1:7" x14ac:dyDescent="0.2">
      <c r="E315" s="167"/>
    </row>
    <row r="316" spans="1:7" x14ac:dyDescent="0.2">
      <c r="E316" s="167"/>
    </row>
    <row r="317" spans="1:7" x14ac:dyDescent="0.2">
      <c r="E317" s="167"/>
    </row>
    <row r="318" spans="1:7" x14ac:dyDescent="0.2">
      <c r="E318" s="167"/>
    </row>
    <row r="319" spans="1:7" x14ac:dyDescent="0.2">
      <c r="E319" s="167"/>
    </row>
    <row r="320" spans="1:7" x14ac:dyDescent="0.2">
      <c r="A320" s="219"/>
      <c r="B320" s="219"/>
      <c r="C320" s="219"/>
      <c r="D320" s="219"/>
      <c r="E320" s="219"/>
      <c r="F320" s="219"/>
      <c r="G320" s="219"/>
    </row>
    <row r="321" spans="1:7" x14ac:dyDescent="0.2">
      <c r="A321" s="219"/>
      <c r="B321" s="219"/>
      <c r="C321" s="219"/>
      <c r="D321" s="219"/>
      <c r="E321" s="219"/>
      <c r="F321" s="219"/>
      <c r="G321" s="219"/>
    </row>
    <row r="322" spans="1:7" x14ac:dyDescent="0.2">
      <c r="A322" s="219"/>
      <c r="B322" s="219"/>
      <c r="C322" s="219"/>
      <c r="D322" s="219"/>
      <c r="E322" s="219"/>
      <c r="F322" s="219"/>
      <c r="G322" s="219"/>
    </row>
    <row r="323" spans="1:7" x14ac:dyDescent="0.2">
      <c r="A323" s="219"/>
      <c r="B323" s="219"/>
      <c r="C323" s="219"/>
      <c r="D323" s="219"/>
      <c r="E323" s="219"/>
      <c r="F323" s="219"/>
      <c r="G323" s="219"/>
    </row>
    <row r="324" spans="1:7" x14ac:dyDescent="0.2">
      <c r="E324" s="167"/>
    </row>
    <row r="325" spans="1:7" x14ac:dyDescent="0.2">
      <c r="E325" s="167"/>
    </row>
    <row r="326" spans="1:7" x14ac:dyDescent="0.2">
      <c r="E326" s="167"/>
    </row>
    <row r="327" spans="1:7" x14ac:dyDescent="0.2">
      <c r="E327" s="167"/>
    </row>
    <row r="328" spans="1:7" x14ac:dyDescent="0.2">
      <c r="E328" s="167"/>
    </row>
    <row r="329" spans="1:7" x14ac:dyDescent="0.2">
      <c r="E329" s="167"/>
    </row>
    <row r="330" spans="1:7" x14ac:dyDescent="0.2">
      <c r="E330" s="167"/>
    </row>
    <row r="331" spans="1:7" x14ac:dyDescent="0.2">
      <c r="E331" s="167"/>
    </row>
    <row r="332" spans="1:7" x14ac:dyDescent="0.2">
      <c r="E332" s="167"/>
    </row>
    <row r="333" spans="1:7" x14ac:dyDescent="0.2">
      <c r="E333" s="167"/>
    </row>
    <row r="334" spans="1:7" x14ac:dyDescent="0.2">
      <c r="E334" s="167"/>
    </row>
    <row r="335" spans="1:7" x14ac:dyDescent="0.2">
      <c r="E335" s="167"/>
    </row>
    <row r="336" spans="1:7" x14ac:dyDescent="0.2">
      <c r="E336" s="167"/>
    </row>
    <row r="337" spans="5:5" x14ac:dyDescent="0.2">
      <c r="E337" s="167"/>
    </row>
    <row r="338" spans="5:5" x14ac:dyDescent="0.2">
      <c r="E338" s="167"/>
    </row>
    <row r="339" spans="5:5" x14ac:dyDescent="0.2">
      <c r="E339" s="167"/>
    </row>
    <row r="340" spans="5:5" x14ac:dyDescent="0.2">
      <c r="E340" s="167"/>
    </row>
    <row r="341" spans="5:5" x14ac:dyDescent="0.2">
      <c r="E341" s="167"/>
    </row>
    <row r="342" spans="5:5" x14ac:dyDescent="0.2">
      <c r="E342" s="167"/>
    </row>
    <row r="343" spans="5:5" x14ac:dyDescent="0.2">
      <c r="E343" s="167"/>
    </row>
    <row r="344" spans="5:5" x14ac:dyDescent="0.2">
      <c r="E344" s="167"/>
    </row>
    <row r="345" spans="5:5" x14ac:dyDescent="0.2">
      <c r="E345" s="167"/>
    </row>
    <row r="346" spans="5:5" x14ac:dyDescent="0.2">
      <c r="E346" s="167"/>
    </row>
    <row r="347" spans="5:5" x14ac:dyDescent="0.2">
      <c r="E347" s="167"/>
    </row>
    <row r="348" spans="5:5" x14ac:dyDescent="0.2">
      <c r="E348" s="167"/>
    </row>
    <row r="349" spans="5:5" x14ac:dyDescent="0.2">
      <c r="E349" s="167"/>
    </row>
    <row r="350" spans="5:5" x14ac:dyDescent="0.2">
      <c r="E350" s="167"/>
    </row>
    <row r="351" spans="5:5" x14ac:dyDescent="0.2">
      <c r="E351" s="167"/>
    </row>
    <row r="352" spans="5:5" x14ac:dyDescent="0.2">
      <c r="E352" s="167"/>
    </row>
    <row r="353" spans="1:7" x14ac:dyDescent="0.2">
      <c r="E353" s="167"/>
    </row>
    <row r="354" spans="1:7" x14ac:dyDescent="0.2">
      <c r="E354" s="167"/>
    </row>
    <row r="355" spans="1:7" x14ac:dyDescent="0.2">
      <c r="A355" s="220"/>
      <c r="B355" s="220"/>
    </row>
    <row r="356" spans="1:7" x14ac:dyDescent="0.2">
      <c r="A356" s="219"/>
      <c r="B356" s="219"/>
      <c r="C356" s="222"/>
      <c r="D356" s="222"/>
      <c r="E356" s="223"/>
      <c r="F356" s="222"/>
      <c r="G356" s="224"/>
    </row>
    <row r="357" spans="1:7" x14ac:dyDescent="0.2">
      <c r="A357" s="225"/>
      <c r="B357" s="225"/>
      <c r="C357" s="219"/>
      <c r="D357" s="219"/>
      <c r="E357" s="226"/>
      <c r="F357" s="219"/>
      <c r="G357" s="219"/>
    </row>
    <row r="358" spans="1:7" x14ac:dyDescent="0.2">
      <c r="A358" s="219"/>
      <c r="B358" s="219"/>
      <c r="C358" s="219"/>
      <c r="D358" s="219"/>
      <c r="E358" s="226"/>
      <c r="F358" s="219"/>
      <c r="G358" s="219"/>
    </row>
    <row r="359" spans="1:7" x14ac:dyDescent="0.2">
      <c r="A359" s="219"/>
      <c r="B359" s="219"/>
      <c r="C359" s="219"/>
      <c r="D359" s="219"/>
      <c r="E359" s="226"/>
      <c r="F359" s="219"/>
      <c r="G359" s="219"/>
    </row>
    <row r="360" spans="1:7" x14ac:dyDescent="0.2">
      <c r="A360" s="219"/>
      <c r="B360" s="219"/>
      <c r="C360" s="219"/>
      <c r="D360" s="219"/>
      <c r="E360" s="226"/>
      <c r="F360" s="219"/>
      <c r="G360" s="219"/>
    </row>
    <row r="361" spans="1:7" x14ac:dyDescent="0.2">
      <c r="A361" s="219"/>
      <c r="B361" s="219"/>
      <c r="C361" s="219"/>
      <c r="D361" s="219"/>
      <c r="E361" s="226"/>
      <c r="F361" s="219"/>
      <c r="G361" s="219"/>
    </row>
    <row r="362" spans="1:7" x14ac:dyDescent="0.2">
      <c r="A362" s="219"/>
      <c r="B362" s="219"/>
      <c r="C362" s="219"/>
      <c r="D362" s="219"/>
      <c r="E362" s="226"/>
      <c r="F362" s="219"/>
      <c r="G362" s="219"/>
    </row>
    <row r="363" spans="1:7" x14ac:dyDescent="0.2">
      <c r="A363" s="219"/>
      <c r="B363" s="219"/>
      <c r="C363" s="219"/>
      <c r="D363" s="219"/>
      <c r="E363" s="226"/>
      <c r="F363" s="219"/>
      <c r="G363" s="219"/>
    </row>
    <row r="364" spans="1:7" x14ac:dyDescent="0.2">
      <c r="A364" s="219"/>
      <c r="B364" s="219"/>
      <c r="C364" s="219"/>
      <c r="D364" s="219"/>
      <c r="E364" s="226"/>
      <c r="F364" s="219"/>
      <c r="G364" s="219"/>
    </row>
    <row r="365" spans="1:7" x14ac:dyDescent="0.2">
      <c r="A365" s="219"/>
      <c r="B365" s="219"/>
      <c r="C365" s="219"/>
      <c r="D365" s="219"/>
      <c r="E365" s="226"/>
      <c r="F365" s="219"/>
      <c r="G365" s="219"/>
    </row>
    <row r="366" spans="1:7" x14ac:dyDescent="0.2">
      <c r="A366" s="219"/>
      <c r="B366" s="219"/>
      <c r="C366" s="219"/>
      <c r="D366" s="219"/>
      <c r="E366" s="226"/>
      <c r="F366" s="219"/>
      <c r="G366" s="219"/>
    </row>
    <row r="367" spans="1:7" x14ac:dyDescent="0.2">
      <c r="A367" s="219"/>
      <c r="B367" s="219"/>
      <c r="C367" s="219"/>
      <c r="D367" s="219"/>
      <c r="E367" s="226"/>
      <c r="F367" s="219"/>
      <c r="G367" s="219"/>
    </row>
    <row r="368" spans="1:7" x14ac:dyDescent="0.2">
      <c r="A368" s="219"/>
      <c r="B368" s="219"/>
      <c r="C368" s="219"/>
      <c r="D368" s="219"/>
      <c r="E368" s="226"/>
      <c r="F368" s="219"/>
      <c r="G368" s="219"/>
    </row>
    <row r="369" spans="1:7" x14ac:dyDescent="0.2">
      <c r="A369" s="219"/>
      <c r="B369" s="219"/>
      <c r="C369" s="219"/>
      <c r="D369" s="219"/>
      <c r="E369" s="226"/>
      <c r="F369" s="219"/>
      <c r="G369" s="219"/>
    </row>
  </sheetData>
  <mergeCells count="201">
    <mergeCell ref="C284:D284"/>
    <mergeCell ref="C285:D285"/>
    <mergeCell ref="C287:D287"/>
    <mergeCell ref="C288:D288"/>
    <mergeCell ref="C272:D272"/>
    <mergeCell ref="C273:D273"/>
    <mergeCell ref="C274:D274"/>
    <mergeCell ref="C275:D275"/>
    <mergeCell ref="C276:D276"/>
    <mergeCell ref="C277:D277"/>
    <mergeCell ref="C265:D265"/>
    <mergeCell ref="C267:D267"/>
    <mergeCell ref="C268:D268"/>
    <mergeCell ref="C269:D269"/>
    <mergeCell ref="C270:D270"/>
    <mergeCell ref="C271:D271"/>
    <mergeCell ref="C258:D258"/>
    <mergeCell ref="C260:D260"/>
    <mergeCell ref="C261:D261"/>
    <mergeCell ref="C262:D262"/>
    <mergeCell ref="C263:D263"/>
    <mergeCell ref="C264:D264"/>
    <mergeCell ref="C250:D250"/>
    <mergeCell ref="C251:D251"/>
    <mergeCell ref="C253:D253"/>
    <mergeCell ref="C254:D254"/>
    <mergeCell ref="C256:D256"/>
    <mergeCell ref="C257:D257"/>
    <mergeCell ref="C240:D240"/>
    <mergeCell ref="C241:D241"/>
    <mergeCell ref="C243:D243"/>
    <mergeCell ref="C244:D244"/>
    <mergeCell ref="C245:D245"/>
    <mergeCell ref="C246:D246"/>
    <mergeCell ref="C247:D247"/>
    <mergeCell ref="C248:D248"/>
    <mergeCell ref="C229:D229"/>
    <mergeCell ref="C230:D230"/>
    <mergeCell ref="C231:D231"/>
    <mergeCell ref="C235:D235"/>
    <mergeCell ref="C236:D236"/>
    <mergeCell ref="C219:D219"/>
    <mergeCell ref="C223:D223"/>
    <mergeCell ref="C224:D224"/>
    <mergeCell ref="C225:D225"/>
    <mergeCell ref="C226:D226"/>
    <mergeCell ref="C228:D228"/>
    <mergeCell ref="C206:D206"/>
    <mergeCell ref="C207:D207"/>
    <mergeCell ref="C209:D209"/>
    <mergeCell ref="C211:D211"/>
    <mergeCell ref="C214:D214"/>
    <mergeCell ref="C215:D215"/>
    <mergeCell ref="C197:D197"/>
    <mergeCell ref="C198:D198"/>
    <mergeCell ref="C199:D199"/>
    <mergeCell ref="C201:D201"/>
    <mergeCell ref="C203:D203"/>
    <mergeCell ref="C204:D204"/>
    <mergeCell ref="C185:D185"/>
    <mergeCell ref="C189:D189"/>
    <mergeCell ref="C190:D190"/>
    <mergeCell ref="C191:D191"/>
    <mergeCell ref="C192:D192"/>
    <mergeCell ref="C193:D193"/>
    <mergeCell ref="C194:D194"/>
    <mergeCell ref="C196:D196"/>
    <mergeCell ref="C175:D175"/>
    <mergeCell ref="C177:D177"/>
    <mergeCell ref="C178:D178"/>
    <mergeCell ref="C179:D179"/>
    <mergeCell ref="C180:D180"/>
    <mergeCell ref="C181:D181"/>
    <mergeCell ref="C182:D182"/>
    <mergeCell ref="C184:D184"/>
    <mergeCell ref="C161:D161"/>
    <mergeCell ref="C162:D162"/>
    <mergeCell ref="C164:D164"/>
    <mergeCell ref="C165:D165"/>
    <mergeCell ref="C167:D167"/>
    <mergeCell ref="C168:D168"/>
    <mergeCell ref="C170:D170"/>
    <mergeCell ref="C171:D171"/>
    <mergeCell ref="C147:D147"/>
    <mergeCell ref="C151:D151"/>
    <mergeCell ref="C152:D152"/>
    <mergeCell ref="C154:D154"/>
    <mergeCell ref="C155:D155"/>
    <mergeCell ref="C157:D157"/>
    <mergeCell ref="C140:D140"/>
    <mergeCell ref="C141:D141"/>
    <mergeCell ref="C143:D143"/>
    <mergeCell ref="C144:D144"/>
    <mergeCell ref="C145:D145"/>
    <mergeCell ref="C146:D146"/>
    <mergeCell ref="C133:D133"/>
    <mergeCell ref="C134:D134"/>
    <mergeCell ref="C135:D135"/>
    <mergeCell ref="C137:D137"/>
    <mergeCell ref="C138:D138"/>
    <mergeCell ref="C139:D139"/>
    <mergeCell ref="C120:D120"/>
    <mergeCell ref="C121:D121"/>
    <mergeCell ref="C125:D125"/>
    <mergeCell ref="C126:D126"/>
    <mergeCell ref="C128:D128"/>
    <mergeCell ref="C129:D129"/>
    <mergeCell ref="C131:D131"/>
    <mergeCell ref="C132:D132"/>
    <mergeCell ref="C112:D112"/>
    <mergeCell ref="C113:D113"/>
    <mergeCell ref="C114:D114"/>
    <mergeCell ref="C116:D116"/>
    <mergeCell ref="C117:D117"/>
    <mergeCell ref="C119:D119"/>
    <mergeCell ref="C104:D104"/>
    <mergeCell ref="C105:D105"/>
    <mergeCell ref="C106:D106"/>
    <mergeCell ref="C107:D107"/>
    <mergeCell ref="C109:D109"/>
    <mergeCell ref="C110:D110"/>
    <mergeCell ref="C92:D92"/>
    <mergeCell ref="C96:D96"/>
    <mergeCell ref="C97:D97"/>
    <mergeCell ref="C98:D98"/>
    <mergeCell ref="C99:D99"/>
    <mergeCell ref="C101:D101"/>
    <mergeCell ref="C102:D102"/>
    <mergeCell ref="C103:D103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C84:D84"/>
    <mergeCell ref="C85:D85"/>
    <mergeCell ref="C71:D71"/>
    <mergeCell ref="C73:D73"/>
    <mergeCell ref="C74:D74"/>
    <mergeCell ref="C76:D76"/>
    <mergeCell ref="C77:D77"/>
    <mergeCell ref="C78:D78"/>
    <mergeCell ref="C65:D65"/>
    <mergeCell ref="C66:D66"/>
    <mergeCell ref="C67:D67"/>
    <mergeCell ref="C68:D68"/>
    <mergeCell ref="C69:D69"/>
    <mergeCell ref="C70:D70"/>
    <mergeCell ref="C58:D58"/>
    <mergeCell ref="C60:D60"/>
    <mergeCell ref="C61:D61"/>
    <mergeCell ref="C62:D62"/>
    <mergeCell ref="C63:D63"/>
    <mergeCell ref="C64:D64"/>
    <mergeCell ref="C52:D52"/>
    <mergeCell ref="C53:D53"/>
    <mergeCell ref="C54:D54"/>
    <mergeCell ref="C55:D55"/>
    <mergeCell ref="C56:D56"/>
    <mergeCell ref="C57:D57"/>
    <mergeCell ref="C46:D46"/>
    <mergeCell ref="C47:D47"/>
    <mergeCell ref="C48:D48"/>
    <mergeCell ref="C49:D49"/>
    <mergeCell ref="C50:D50"/>
    <mergeCell ref="C51:D51"/>
    <mergeCell ref="C38:D38"/>
    <mergeCell ref="C39:D39"/>
    <mergeCell ref="C40:D40"/>
    <mergeCell ref="C42:D42"/>
    <mergeCell ref="C43:D43"/>
    <mergeCell ref="C44:D44"/>
    <mergeCell ref="C31:D31"/>
    <mergeCell ref="C32:D32"/>
    <mergeCell ref="C34:D34"/>
    <mergeCell ref="C35:D35"/>
    <mergeCell ref="C36:D36"/>
    <mergeCell ref="C37:D37"/>
    <mergeCell ref="C24:D24"/>
    <mergeCell ref="C26:D26"/>
    <mergeCell ref="C27:D27"/>
    <mergeCell ref="C28:D28"/>
    <mergeCell ref="C29:D29"/>
    <mergeCell ref="C30:D30"/>
    <mergeCell ref="C12:D12"/>
    <mergeCell ref="C14:D14"/>
    <mergeCell ref="C16:D16"/>
    <mergeCell ref="C18:D18"/>
    <mergeCell ref="C19:D19"/>
    <mergeCell ref="C20:D20"/>
    <mergeCell ref="C22:D22"/>
    <mergeCell ref="C23:D23"/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lhrochova</dc:creator>
  <cp:lastModifiedBy>lhrochova</cp:lastModifiedBy>
  <dcterms:created xsi:type="dcterms:W3CDTF">2017-03-12T12:07:29Z</dcterms:created>
  <dcterms:modified xsi:type="dcterms:W3CDTF">2017-03-12T12:08:22Z</dcterms:modified>
</cp:coreProperties>
</file>